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0" yWindow="0" windowWidth="15360" windowHeight="11325" tabRatio="923" activeTab="1"/>
  </bookViews>
  <sheets>
    <sheet name="Presentación" sheetId="9" r:id="rId1"/>
    <sheet name="G10_8" sheetId="3" r:id="rId2"/>
    <sheet name="GTO1990" sheetId="47" r:id="rId3"/>
    <sheet name="GTO1995" sheetId="48" r:id="rId4"/>
    <sheet name="GTO2000" sheetId="49" r:id="rId5"/>
    <sheet name="GTO2005" sheetId="50" r:id="rId6"/>
    <sheet name="GTO2010" sheetId="44" r:id="rId7"/>
    <sheet name="GTO2015" sheetId="51" r:id="rId8"/>
    <sheet name="GTO2020" sheetId="52" r:id="rId9"/>
  </sheets>
  <definedNames>
    <definedName name="_xlnm.Print_Area" localSheetId="1">G10_8!$C$8:$K$36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3"/>
  <c r="D7"/>
  <c r="C9"/>
  <c r="H12"/>
  <c r="H14"/>
  <c r="G7"/>
  <c r="D41"/>
  <c r="F7"/>
  <c r="AW48" i="44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AW6"/>
  <c r="AW5"/>
  <c r="AW4"/>
  <c r="AW3"/>
  <c r="AW2"/>
  <c r="H86" i="3"/>
  <c r="H82"/>
  <c r="H78"/>
  <c r="H71"/>
  <c r="I87"/>
  <c r="I83"/>
  <c r="I79"/>
  <c r="I75"/>
  <c r="I71"/>
  <c r="H68"/>
  <c r="H87"/>
  <c r="H83"/>
  <c r="H79"/>
  <c r="H73"/>
  <c r="I88"/>
  <c r="I84"/>
  <c r="I80"/>
  <c r="I76"/>
  <c r="I72"/>
  <c r="I68"/>
  <c r="H70"/>
  <c r="H72"/>
  <c r="H88"/>
  <c r="H84"/>
  <c r="H80"/>
  <c r="H75"/>
  <c r="I90"/>
  <c r="I85"/>
  <c r="I81"/>
  <c r="I77"/>
  <c r="I73"/>
  <c r="H77"/>
  <c r="H90"/>
  <c r="H85"/>
  <c r="H81"/>
  <c r="H76"/>
  <c r="H69"/>
  <c r="I86"/>
  <c r="I82"/>
  <c r="I78"/>
  <c r="I74"/>
  <c r="I70"/>
  <c r="H74"/>
  <c r="I69"/>
  <c r="H55"/>
  <c r="I64"/>
  <c r="I51"/>
  <c r="H56"/>
  <c r="I47"/>
  <c r="H57"/>
  <c r="I59"/>
  <c r="H42"/>
  <c r="H51"/>
  <c r="H47"/>
  <c r="I45"/>
  <c r="I53"/>
  <c r="H46"/>
  <c r="H62"/>
  <c r="I50"/>
  <c r="H43"/>
  <c r="H54"/>
  <c r="I46"/>
  <c r="I52"/>
  <c r="I57"/>
  <c r="I48"/>
  <c r="I54"/>
  <c r="I60"/>
  <c r="H48"/>
  <c r="H53"/>
  <c r="H49"/>
  <c r="H61"/>
  <c r="I56"/>
  <c r="I62"/>
  <c r="H64"/>
  <c r="I58"/>
  <c r="H52"/>
  <c r="I44"/>
  <c r="H59"/>
  <c r="I43"/>
  <c r="I49"/>
  <c r="I61"/>
  <c r="H60"/>
  <c r="I55"/>
  <c r="H45"/>
  <c r="H50"/>
  <c r="I42"/>
  <c r="H58"/>
  <c r="H44"/>
  <c r="I63"/>
  <c r="L42"/>
  <c r="N42"/>
  <c r="F42"/>
  <c r="L55"/>
  <c r="N55"/>
  <c r="F55"/>
  <c r="L61"/>
  <c r="N61"/>
  <c r="F61"/>
  <c r="L49"/>
  <c r="N49"/>
  <c r="F49"/>
  <c r="L43"/>
  <c r="N43"/>
  <c r="F43"/>
  <c r="L44"/>
  <c r="N44"/>
  <c r="F44"/>
  <c r="L58"/>
  <c r="N58"/>
  <c r="F58"/>
  <c r="L62"/>
  <c r="N62"/>
  <c r="F62"/>
  <c r="L56"/>
  <c r="N56"/>
  <c r="F56"/>
  <c r="L60"/>
  <c r="N60"/>
  <c r="F60"/>
  <c r="L54"/>
  <c r="N54"/>
  <c r="F54"/>
  <c r="L48"/>
  <c r="N48"/>
  <c r="F48"/>
  <c r="L57"/>
  <c r="N57"/>
  <c r="F57"/>
  <c r="L52"/>
  <c r="N52"/>
  <c r="F52"/>
  <c r="L46"/>
  <c r="N46"/>
  <c r="F46"/>
  <c r="L50"/>
  <c r="N50"/>
  <c r="F50"/>
  <c r="L53"/>
  <c r="N53"/>
  <c r="F53"/>
  <c r="L45"/>
  <c r="N45"/>
  <c r="F45"/>
  <c r="H63"/>
  <c r="K44"/>
  <c r="M44"/>
  <c r="E44"/>
  <c r="K42"/>
  <c r="M42"/>
  <c r="E42"/>
  <c r="L59"/>
  <c r="N59"/>
  <c r="F59"/>
  <c r="K57"/>
  <c r="M57"/>
  <c r="E57"/>
  <c r="L47"/>
  <c r="N47"/>
  <c r="F47"/>
  <c r="K56"/>
  <c r="M56"/>
  <c r="E56"/>
  <c r="L51"/>
  <c r="N51"/>
  <c r="F51"/>
  <c r="K55"/>
  <c r="M55"/>
  <c r="E55"/>
  <c r="L69"/>
  <c r="N69"/>
  <c r="F69"/>
  <c r="K74"/>
  <c r="M74"/>
  <c r="E74"/>
  <c r="L70"/>
  <c r="N70"/>
  <c r="F70"/>
  <c r="L74"/>
  <c r="N74"/>
  <c r="F74"/>
  <c r="L78"/>
  <c r="N78"/>
  <c r="F78"/>
  <c r="L82"/>
  <c r="N82"/>
  <c r="F82"/>
  <c r="L86"/>
  <c r="N86"/>
  <c r="F86"/>
  <c r="K69"/>
  <c r="M69"/>
  <c r="E69"/>
  <c r="K76"/>
  <c r="M76"/>
  <c r="E76"/>
  <c r="K81"/>
  <c r="M81"/>
  <c r="E81"/>
  <c r="K85"/>
  <c r="M85"/>
  <c r="E85"/>
  <c r="K77"/>
  <c r="M77"/>
  <c r="E77"/>
  <c r="L73"/>
  <c r="N73"/>
  <c r="F73"/>
  <c r="L77"/>
  <c r="N77"/>
  <c r="F77"/>
  <c r="L81"/>
  <c r="N81"/>
  <c r="F81"/>
  <c r="L85"/>
  <c r="N85"/>
  <c r="F85"/>
  <c r="K75"/>
  <c r="M75"/>
  <c r="E75"/>
  <c r="K80"/>
  <c r="M80"/>
  <c r="E80"/>
  <c r="K84"/>
  <c r="M84"/>
  <c r="E84"/>
  <c r="K88"/>
  <c r="M88"/>
  <c r="E88"/>
  <c r="K72"/>
  <c r="M72"/>
  <c r="E72"/>
  <c r="K70"/>
  <c r="M70"/>
  <c r="E70"/>
  <c r="I89"/>
  <c r="L68"/>
  <c r="N68"/>
  <c r="F68"/>
  <c r="L72"/>
  <c r="N72"/>
  <c r="F72"/>
  <c r="L76"/>
  <c r="N76"/>
  <c r="F76"/>
  <c r="L80"/>
  <c r="N80"/>
  <c r="F80"/>
  <c r="L84"/>
  <c r="N84"/>
  <c r="F84"/>
  <c r="L88"/>
  <c r="N88"/>
  <c r="F88"/>
  <c r="K73"/>
  <c r="M73"/>
  <c r="E73"/>
  <c r="K79"/>
  <c r="M79"/>
  <c r="E79"/>
  <c r="K83"/>
  <c r="M83"/>
  <c r="E83"/>
  <c r="K87"/>
  <c r="M87"/>
  <c r="E87"/>
  <c r="H89"/>
  <c r="K68"/>
  <c r="M68"/>
  <c r="E68"/>
  <c r="L71"/>
  <c r="N71"/>
  <c r="F71"/>
  <c r="L75"/>
  <c r="N75"/>
  <c r="F75"/>
  <c r="L79"/>
  <c r="N79"/>
  <c r="F79"/>
  <c r="L83"/>
  <c r="N83"/>
  <c r="F83"/>
  <c r="L87"/>
  <c r="N87"/>
  <c r="F87"/>
  <c r="K71"/>
  <c r="M71"/>
  <c r="E71"/>
  <c r="K78"/>
  <c r="M78"/>
  <c r="E78"/>
  <c r="K82"/>
  <c r="M82"/>
  <c r="E82"/>
  <c r="K86"/>
  <c r="M86"/>
  <c r="E86"/>
  <c r="K51"/>
  <c r="M51"/>
  <c r="E51"/>
  <c r="K47"/>
  <c r="M47"/>
  <c r="E47"/>
  <c r="K46"/>
  <c r="M46"/>
  <c r="E46"/>
  <c r="K62"/>
  <c r="M62"/>
  <c r="E62"/>
  <c r="K43"/>
  <c r="M43"/>
  <c r="E43"/>
  <c r="K54"/>
  <c r="M54"/>
  <c r="E54"/>
  <c r="K48"/>
  <c r="M48"/>
  <c r="E48"/>
  <c r="K53"/>
  <c r="M53"/>
  <c r="E53"/>
  <c r="K49"/>
  <c r="M49"/>
  <c r="E49"/>
  <c r="K61"/>
  <c r="M61"/>
  <c r="E61"/>
  <c r="K52"/>
  <c r="M52"/>
  <c r="E52"/>
  <c r="K59"/>
  <c r="M59"/>
  <c r="E59"/>
  <c r="K60"/>
  <c r="M60"/>
  <c r="E60"/>
  <c r="K45"/>
  <c r="M45"/>
  <c r="E45"/>
  <c r="K50"/>
  <c r="M50"/>
  <c r="E50"/>
  <c r="K58"/>
  <c r="M58"/>
  <c r="E58"/>
</calcChain>
</file>

<file path=xl/sharedStrings.xml><?xml version="1.0" encoding="utf-8"?>
<sst xmlns="http://schemas.openxmlformats.org/spreadsheetml/2006/main" count="820" uniqueCount="156">
  <si>
    <t>Consulta de pirámides de población por municipio</t>
  </si>
  <si>
    <t>Elaborado por el Instituto de Planeación, Estadística y Geografía del Estado de Guanajuato</t>
  </si>
  <si>
    <t>El presente documento de consulta utiliza archivos proporcionados por INEGI, específicamente los tabulados básicos del Censo de Población y Vivienda 2010 (archivo ).</t>
  </si>
  <si>
    <t>Así, según la selección, es posible generar una gráfica muy representativa en este tema, las pirámides de población. Se puede elegir cualquier municipio o todo el estado. Incluye una estimación de población a nivel estatal de 29 436 personas que corresponden a 9 812 viviendas sin información de ocupantes. La estimación está distribuida en los renglones de cada grupo quinquenal según el municipio y sexo.</t>
  </si>
  <si>
    <t>Está elaborado en Excel versión 2007, sin necesidad de habilitar macros.</t>
  </si>
  <si>
    <t>Instrucciones:</t>
  </si>
  <si>
    <t>Ir a la pestaña G10_08 y seleccionar el municipio y los años para cambiar el gráfico.</t>
  </si>
  <si>
    <t xml:space="preserve">Fuente: INEGI. Censo de Población y Vivienda 2010. </t>
  </si>
  <si>
    <t>http://www.censo2010.mx/</t>
  </si>
  <si>
    <t>Revisiones:</t>
  </si>
  <si>
    <t>2 al 22 de agosto de 2005.</t>
  </si>
  <si>
    <t>Diseño original en curso de Excel avanzado para proyecto final.</t>
  </si>
  <si>
    <t>12 al 19 de septiembre de 2005.</t>
  </si>
  <si>
    <t>Encontré una manera de simplificar los cálculos (ya no parpadea).</t>
  </si>
  <si>
    <t>27 de oct. 2006.</t>
  </si>
  <si>
    <t>Se retoma el proyecto para incluirlo en un CD del DIF sobre gerontología (evento nacional).</t>
  </si>
  <si>
    <t>Para esto se mejoran los colores, se testeo en varias versiones de Excel, fue utilizado por</t>
  </si>
  <si>
    <t>diferentes perfiles de usuario, se recibieron comentarios muy buenos.</t>
  </si>
  <si>
    <t>Aquí ya se incluyeron los datos del conteo 2005.</t>
  </si>
  <si>
    <t xml:space="preserve">Después hubo versiones que sólo mejoraron la apariencia, como aquellas que estaban en </t>
  </si>
  <si>
    <t>blanco y negro para un libro, que incluyeran las regiones del estado (agrupación de municipios),</t>
  </si>
  <si>
    <t>que fueran estatales, que tuvieran comparativo para un par de años, etc.</t>
  </si>
  <si>
    <t>15 de marzo de 2010</t>
  </si>
  <si>
    <t>Actualiza con los datos del censo 2010.</t>
  </si>
  <si>
    <t>15 de dic. 2010</t>
  </si>
  <si>
    <t>Se incluyeron las 5 zonas metropolitanas del estado (versión PiramideZM.xls).</t>
  </si>
  <si>
    <t>22 de jun. 2011</t>
  </si>
  <si>
    <t>Se incluyeron los años 1990, 1995, 2000 y 2005 con opción para elegir el año.</t>
  </si>
  <si>
    <t>Se agregó la pirámide de 1990 en todas las selecciones para fines comparativos (encimado).</t>
  </si>
  <si>
    <t>Diseño gráfico para mostrar ambas pirámides y simbología.</t>
  </si>
  <si>
    <t>7 de jul. 2013</t>
  </si>
  <si>
    <t>Se quitan los macros para trabajar con listas de selección. No es necesario habilitar los macros.</t>
  </si>
  <si>
    <t>Se publica en Web la herramienta.</t>
  </si>
  <si>
    <t>Conserva la extensión XLSM, pero no necesita habilitar los macros.</t>
  </si>
  <si>
    <t>23 de febrero de 2020</t>
  </si>
  <si>
    <t>Se incluyeron los datos del año 2020.</t>
  </si>
  <si>
    <t>Mun:</t>
  </si>
  <si>
    <t>Estado de Guanajuato</t>
  </si>
  <si>
    <t>Inicial:</t>
  </si>
  <si>
    <t>Final:</t>
  </si>
  <si>
    <t>Hombres</t>
  </si>
  <si>
    <t>Mujeres</t>
  </si>
  <si>
    <t>Fuente: Elaborado por el IPLANEG en base a INEGI, Censos de Población de 1990 a 2015, Tabulados Básicos.</t>
  </si>
  <si>
    <t>0-4</t>
  </si>
  <si>
    <t>Abasolo</t>
  </si>
  <si>
    <t>5-9</t>
  </si>
  <si>
    <t>Acámbaro</t>
  </si>
  <si>
    <t>10-14</t>
  </si>
  <si>
    <t>San Miguel de Allende</t>
  </si>
  <si>
    <t>15-19</t>
  </si>
  <si>
    <t>Apaseo el Alto</t>
  </si>
  <si>
    <t>20-24</t>
  </si>
  <si>
    <t>Apaseo el Grande</t>
  </si>
  <si>
    <t>25-29</t>
  </si>
  <si>
    <t>Atarjea</t>
  </si>
  <si>
    <t>30-34</t>
  </si>
  <si>
    <t>Celaya</t>
  </si>
  <si>
    <t>35-39</t>
  </si>
  <si>
    <t>Manuel Doblado</t>
  </si>
  <si>
    <t>40-44</t>
  </si>
  <si>
    <t>Comonfort</t>
  </si>
  <si>
    <t>45-49</t>
  </si>
  <si>
    <t>Coroneo</t>
  </si>
  <si>
    <t>50-54</t>
  </si>
  <si>
    <t>Cortazar</t>
  </si>
  <si>
    <t>55-59</t>
  </si>
  <si>
    <t>Cuerámaro</t>
  </si>
  <si>
    <t>60-64</t>
  </si>
  <si>
    <t>Doctor Mora</t>
  </si>
  <si>
    <t>65-69</t>
  </si>
  <si>
    <t>Dolores Hidalgo CIN</t>
  </si>
  <si>
    <t>70-74</t>
  </si>
  <si>
    <t>Guanajuato</t>
  </si>
  <si>
    <t>75-79</t>
  </si>
  <si>
    <t>Huanímaro</t>
  </si>
  <si>
    <t>80-84</t>
  </si>
  <si>
    <t>Irapuato</t>
  </si>
  <si>
    <t>85-89</t>
  </si>
  <si>
    <t>Jaral del Progreso</t>
  </si>
  <si>
    <t>90-94</t>
  </si>
  <si>
    <t>Jerécuaro</t>
  </si>
  <si>
    <t>95-99</t>
  </si>
  <si>
    <t>León</t>
  </si>
  <si>
    <t>100 Y MÁS</t>
  </si>
  <si>
    <t>Moroleón</t>
  </si>
  <si>
    <t>Ocampo</t>
  </si>
  <si>
    <t>Pénjamo</t>
  </si>
  <si>
    <t>Pueblo Nuevo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</si>
  <si>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</si>
  <si>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</si>
  <si>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</si>
  <si>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</si>
  <si>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</si>
  <si>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</si>
  <si>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</si>
  <si>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</si>
  <si>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</si>
  <si>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Santa Catarina</t>
  </si>
  <si>
    <t>Santa Cruz de Juventino Rosas</t>
  </si>
  <si>
    <t>Santiago Maravatío</t>
  </si>
  <si>
    <t>Silao de la Victoria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</si>
  <si>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</si>
  <si>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</si>
  <si>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</si>
  <si>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</si>
  <si>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</si>
  <si>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</si>
  <si>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</si>
  <si>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</si>
  <si>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</si>
  <si>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Q00H</t>
  </si>
  <si>
    <t>Q05H</t>
  </si>
  <si>
    <t>Q10H</t>
  </si>
  <si>
    <t>Q15H</t>
  </si>
  <si>
    <t>Q20H</t>
  </si>
  <si>
    <t>Q25H</t>
  </si>
  <si>
    <t>Q30H</t>
  </si>
  <si>
    <t>Q35H</t>
  </si>
  <si>
    <t>Q40H</t>
  </si>
  <si>
    <t>Q45H</t>
  </si>
  <si>
    <t>Q50H</t>
  </si>
  <si>
    <t>Q55H</t>
  </si>
  <si>
    <t>Q60H</t>
  </si>
  <si>
    <t>Q65H</t>
  </si>
  <si>
    <t>Q70H</t>
  </si>
  <si>
    <t>Q75H</t>
  </si>
  <si>
    <t>Q80H</t>
  </si>
  <si>
    <t>Q85H</t>
  </si>
  <si>
    <t>Q90H</t>
  </si>
  <si>
    <t>Q95H</t>
  </si>
  <si>
    <t>QCNH</t>
  </si>
  <si>
    <t>NEH</t>
  </si>
  <si>
    <t>Q00M</t>
  </si>
  <si>
    <t>Q05M</t>
  </si>
  <si>
    <t>Q10M</t>
  </si>
  <si>
    <t>Q15M</t>
  </si>
  <si>
    <t>Q20M</t>
  </si>
  <si>
    <t>Q25M</t>
  </si>
  <si>
    <t>Q30M</t>
  </si>
  <si>
    <t>Q35M</t>
  </si>
  <si>
    <t>Q40M</t>
  </si>
  <si>
    <t>Q45M</t>
  </si>
  <si>
    <t>Q50M</t>
  </si>
  <si>
    <t>Q55M</t>
  </si>
  <si>
    <t>Q60M</t>
  </si>
  <si>
    <t>Q65M</t>
  </si>
  <si>
    <t>Q70M</t>
  </si>
  <si>
    <t>Q75M</t>
  </si>
  <si>
    <t>Q80M</t>
  </si>
  <si>
    <t>Q85M</t>
  </si>
  <si>
    <t>Q90M</t>
  </si>
  <si>
    <t>Q95M</t>
  </si>
  <si>
    <t>QCNM</t>
  </si>
  <si>
    <t>NEM</t>
  </si>
  <si>
    <t>Dolores Hidalgo</t>
  </si>
  <si>
    <t>Silao</t>
  </si>
</sst>
</file>

<file path=xl/styles.xml><?xml version="1.0" encoding="utf-8"?>
<styleSheet xmlns="http://schemas.openxmlformats.org/spreadsheetml/2006/main">
  <numFmts count="3">
    <numFmt numFmtId="164" formatCode="0.0"/>
    <numFmt numFmtId="165" formatCode="?,???,???;?,???,???;&quot;_&quot;"/>
    <numFmt numFmtId="166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7"/>
      <color rgb="FF000000"/>
      <name val="Arial Narrow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Liberation Sans"/>
      <charset val="1"/>
    </font>
    <font>
      <u/>
      <sz val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rgb="FFE0E0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</fills>
  <borders count="16">
    <border>
      <left/>
      <right/>
      <top/>
      <bottom/>
      <diagonal/>
    </border>
    <border>
      <left style="thick">
        <color indexed="42"/>
      </left>
      <right style="thick">
        <color indexed="42"/>
      </right>
      <top/>
      <bottom/>
      <diagonal/>
    </border>
    <border>
      <left style="thick">
        <color indexed="42"/>
      </left>
      <right style="thick">
        <color indexed="42"/>
      </right>
      <top/>
      <bottom style="thick">
        <color indexed="21"/>
      </bottom>
      <diagonal/>
    </border>
    <border>
      <left style="thick">
        <color indexed="42"/>
      </left>
      <right/>
      <top/>
      <bottom style="thick">
        <color indexed="21"/>
      </bottom>
      <diagonal/>
    </border>
    <border>
      <left style="thick">
        <color indexed="42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4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74">
    <xf numFmtId="0" fontId="0" fillId="0" borderId="0" xfId="0"/>
    <xf numFmtId="0" fontId="6" fillId="0" borderId="0" xfId="0" applyFont="1"/>
    <xf numFmtId="0" fontId="0" fillId="0" borderId="0" xfId="0" applyNumberFormat="1" applyAlignment="1">
      <alignment wrapText="1"/>
    </xf>
    <xf numFmtId="0" fontId="4" fillId="0" borderId="0" xfId="0" applyFont="1" applyProtection="1">
      <protection hidden="1"/>
    </xf>
    <xf numFmtId="0" fontId="4" fillId="0" borderId="0" xfId="0" applyFont="1"/>
    <xf numFmtId="0" fontId="7" fillId="6" borderId="0" xfId="0" applyFont="1" applyFill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NumberFormat="1" applyFont="1" applyAlignment="1">
      <alignment wrapText="1"/>
    </xf>
    <xf numFmtId="0" fontId="5" fillId="0" borderId="0" xfId="1" applyAlignment="1" applyProtection="1"/>
    <xf numFmtId="0" fontId="2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 applyAlignment="1" applyProtection="1">
      <protection hidden="1"/>
    </xf>
    <xf numFmtId="165" fontId="2" fillId="5" borderId="5" xfId="0" applyNumberFormat="1" applyFont="1" applyFill="1" applyBorder="1" applyAlignment="1" applyProtection="1">
      <alignment horizontal="center"/>
      <protection hidden="1"/>
    </xf>
    <xf numFmtId="165" fontId="2" fillId="0" borderId="6" xfId="0" applyNumberFormat="1" applyFont="1" applyFill="1" applyBorder="1" applyAlignment="1" applyProtection="1">
      <alignment horizontal="center"/>
      <protection hidden="1"/>
    </xf>
    <xf numFmtId="165" fontId="2" fillId="3" borderId="1" xfId="0" applyNumberFormat="1" applyFont="1" applyFill="1" applyBorder="1" applyAlignment="1" applyProtection="1">
      <alignment horizontal="center"/>
      <protection hidden="1"/>
    </xf>
    <xf numFmtId="165" fontId="2" fillId="5" borderId="3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165" fontId="2" fillId="0" borderId="0" xfId="0" applyNumberFormat="1" applyFont="1" applyBorder="1" applyProtection="1">
      <protection hidden="1"/>
    </xf>
    <xf numFmtId="0" fontId="2" fillId="0" borderId="0" xfId="0" applyNumberFormat="1" applyFont="1" applyProtection="1">
      <protection hidden="1"/>
    </xf>
    <xf numFmtId="165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8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NumberFormat="1" applyFont="1" applyProtection="1">
      <protection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10" fillId="0" borderId="0" xfId="0" applyFont="1" applyFill="1" applyBorder="1" applyAlignment="1" applyProtection="1">
      <protection hidden="1"/>
    </xf>
    <xf numFmtId="0" fontId="2" fillId="5" borderId="4" xfId="0" quotePrefix="1" applyFont="1" applyFill="1" applyBorder="1" applyAlignment="1" applyProtection="1">
      <alignment horizontal="right" indent="4"/>
      <protection hidden="1"/>
    </xf>
    <xf numFmtId="0" fontId="2" fillId="3" borderId="1" xfId="0" quotePrefix="1" applyFont="1" applyFill="1" applyBorder="1" applyAlignment="1" applyProtection="1">
      <alignment horizontal="right" indent="4"/>
      <protection hidden="1"/>
    </xf>
    <xf numFmtId="0" fontId="2" fillId="5" borderId="2" xfId="0" quotePrefix="1" applyFont="1" applyFill="1" applyBorder="1" applyAlignment="1" applyProtection="1">
      <alignment horizontal="right" indent="4"/>
      <protection hidden="1"/>
    </xf>
    <xf numFmtId="0" fontId="2" fillId="0" borderId="0" xfId="0" applyFont="1" applyAlignment="1" applyProtection="1">
      <alignment vertical="top"/>
      <protection hidden="1"/>
    </xf>
    <xf numFmtId="0" fontId="4" fillId="7" borderId="0" xfId="0" applyFont="1" applyFill="1" applyBorder="1" applyAlignment="1" applyProtection="1">
      <alignment horizontal="right" vertical="center"/>
    </xf>
    <xf numFmtId="0" fontId="0" fillId="0" borderId="0" xfId="0" applyProtection="1"/>
    <xf numFmtId="0" fontId="2" fillId="0" borderId="0" xfId="0" applyFont="1" applyProtection="1"/>
    <xf numFmtId="0" fontId="2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 applyProtection="1">
      <alignment horizontal="center"/>
      <protection hidden="1"/>
    </xf>
    <xf numFmtId="166" fontId="2" fillId="0" borderId="0" xfId="2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Border="1" applyProtection="1">
      <protection hidden="1"/>
    </xf>
    <xf numFmtId="9" fontId="2" fillId="0" borderId="0" xfId="2" applyNumberFormat="1" applyFont="1" applyFill="1" applyBorder="1" applyAlignment="1" applyProtection="1">
      <alignment horizontal="center"/>
      <protection hidden="1"/>
    </xf>
    <xf numFmtId="0" fontId="2" fillId="7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4" fillId="4" borderId="0" xfId="0" applyFont="1" applyFill="1" applyBorder="1" applyProtection="1"/>
    <xf numFmtId="0" fontId="2" fillId="7" borderId="0" xfId="0" applyFont="1" applyFill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Protection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wrapText="1"/>
    </xf>
    <xf numFmtId="0" fontId="13" fillId="0" borderId="0" xfId="0" applyFont="1" applyProtection="1">
      <protection hidden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center" wrapText="1"/>
    </xf>
    <xf numFmtId="0" fontId="6" fillId="4" borderId="9" xfId="0" applyFont="1" applyFill="1" applyBorder="1" applyAlignment="1" applyProtection="1">
      <alignment horizontal="center" wrapText="1"/>
    </xf>
    <xf numFmtId="0" fontId="6" fillId="4" borderId="10" xfId="0" applyFont="1" applyFill="1" applyBorder="1" applyAlignment="1" applyProtection="1">
      <alignment horizontal="center" wrapText="1"/>
    </xf>
    <xf numFmtId="0" fontId="13" fillId="4" borderId="11" xfId="0" applyFont="1" applyFill="1" applyBorder="1" applyProtection="1"/>
    <xf numFmtId="0" fontId="2" fillId="4" borderId="12" xfId="0" applyFont="1" applyFill="1" applyBorder="1" applyProtection="1"/>
    <xf numFmtId="0" fontId="2" fillId="4" borderId="11" xfId="0" applyFont="1" applyFill="1" applyBorder="1" applyProtection="1"/>
    <xf numFmtId="0" fontId="13" fillId="4" borderId="12" xfId="0" applyFont="1" applyFill="1" applyBorder="1" applyProtection="1"/>
    <xf numFmtId="0" fontId="4" fillId="4" borderId="12" xfId="0" applyFont="1" applyFill="1" applyBorder="1" applyAlignment="1" applyProtection="1">
      <alignment horizontal="center"/>
    </xf>
    <xf numFmtId="0" fontId="2" fillId="4" borderId="13" xfId="0" applyFont="1" applyFill="1" applyBorder="1" applyProtection="1"/>
    <xf numFmtId="0" fontId="2" fillId="7" borderId="14" xfId="0" applyFont="1" applyFill="1" applyBorder="1" applyProtection="1"/>
    <xf numFmtId="0" fontId="2" fillId="4" borderId="14" xfId="0" applyFont="1" applyFill="1" applyBorder="1" applyProtection="1"/>
    <xf numFmtId="0" fontId="2" fillId="4" borderId="15" xfId="0" applyFont="1" applyFill="1" applyBorder="1" applyProtection="1"/>
  </cellXfs>
  <cellStyles count="5">
    <cellStyle name="Hipervínculo" xfId="1" builtinId="8"/>
    <cellStyle name="Normal" xfId="0" builtinId="0"/>
    <cellStyle name="Normal 2" xfId="3"/>
    <cellStyle name="Normal 3" xfId="4"/>
    <cellStyle name="Porcentual" xfId="2" builtinId="5"/>
  </cellStyles>
  <dxfs count="0"/>
  <tableStyles count="0" defaultTableStyle="TableStyleMedium9" defaultPivotStyle="PivotStyleLight16"/>
  <colors>
    <mruColors>
      <color rgb="FFA0A1FE"/>
      <color rgb="FFFFFFFF"/>
      <color rgb="FFFFBF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2652088794268598"/>
          <c:y val="1.3888905708562204E-2"/>
          <c:w val="0.82373238061125686"/>
          <c:h val="0.88095344780022289"/>
        </c:manualLayout>
      </c:layout>
      <c:barChart>
        <c:barDir val="bar"/>
        <c:grouping val="clustered"/>
        <c:ser>
          <c:idx val="0"/>
          <c:order val="0"/>
          <c:tx>
            <c:v>Hombres</c:v>
          </c:tx>
          <c:spPr>
            <a:solidFill>
              <a:srgbClr val="A0A1FE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G10_8!$D$68:$D$88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G10_8!$E$42:$E$62</c:f>
              <c:numCache>
                <c:formatCode>?,???,???;?,???,???;"_"</c:formatCode>
                <c:ptCount val="21"/>
                <c:pt idx="0">
                  <c:v>-273292.77962031105</c:v>
                </c:pt>
                <c:pt idx="1">
                  <c:v>-277986.18694122083</c:v>
                </c:pt>
                <c:pt idx="2">
                  <c:v>-279235.6914094477</c:v>
                </c:pt>
                <c:pt idx="3">
                  <c:v>-278535.28754153225</c:v>
                </c:pt>
                <c:pt idx="4">
                  <c:v>-267684.53863501386</c:v>
                </c:pt>
                <c:pt idx="5">
                  <c:v>-242512.08374263655</c:v>
                </c:pt>
                <c:pt idx="6">
                  <c:v>-218801.55909816857</c:v>
                </c:pt>
                <c:pt idx="7">
                  <c:v>-208696.30443732845</c:v>
                </c:pt>
                <c:pt idx="8">
                  <c:v>-192935.71439663891</c:v>
                </c:pt>
                <c:pt idx="9">
                  <c:v>-174769.30220020545</c:v>
                </c:pt>
                <c:pt idx="10">
                  <c:v>-148607.86502223078</c:v>
                </c:pt>
                <c:pt idx="11">
                  <c:v>-117168.84962921943</c:v>
                </c:pt>
                <c:pt idx="12">
                  <c:v>-99682.801132806853</c:v>
                </c:pt>
                <c:pt idx="13">
                  <c:v>-76050.433143127724</c:v>
                </c:pt>
                <c:pt idx="14">
                  <c:v>-55504.251009213338</c:v>
                </c:pt>
                <c:pt idx="15">
                  <c:v>-38318.805031219403</c:v>
                </c:pt>
                <c:pt idx="16">
                  <c:v>-24504.115293093208</c:v>
                </c:pt>
                <c:pt idx="17">
                  <c:v>-14117.296273334296</c:v>
                </c:pt>
                <c:pt idx="18">
                  <c:v>-5826.6788153480684</c:v>
                </c:pt>
                <c:pt idx="19">
                  <c:v>-1996.0007222998026</c:v>
                </c:pt>
                <c:pt idx="20">
                  <c:v>-227.45590560344135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1B-4B1B-8CB9-F5E270905F5E}"/>
            </c:ext>
          </c:extLst>
        </c:ser>
        <c:ser>
          <c:idx val="1"/>
          <c:order val="1"/>
          <c:tx>
            <c:v>Mujeres</c:v>
          </c:tx>
          <c:spPr>
            <a:solidFill>
              <a:srgbClr val="FFBF7E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cat>
            <c:strRef>
              <c:f>G10_8!$D$68:$D$88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G10_8!$F$42:$F$62</c:f>
              <c:numCache>
                <c:formatCode>?,???,???;?,???,???;"_"</c:formatCode>
                <c:ptCount val="21"/>
                <c:pt idx="0">
                  <c:v>266609.16253981355</c:v>
                </c:pt>
                <c:pt idx="1">
                  <c:v>270631.82982628507</c:v>
                </c:pt>
                <c:pt idx="2">
                  <c:v>271141.80184342427</c:v>
                </c:pt>
                <c:pt idx="3">
                  <c:v>274638.4665581903</c:v>
                </c:pt>
                <c:pt idx="4">
                  <c:v>273961.17562776571</c:v>
                </c:pt>
                <c:pt idx="5">
                  <c:v>260338.20997542376</c:v>
                </c:pt>
                <c:pt idx="6">
                  <c:v>244434.89793603096</c:v>
                </c:pt>
                <c:pt idx="7">
                  <c:v>231207.68659954361</c:v>
                </c:pt>
                <c:pt idx="8">
                  <c:v>215090.96780248746</c:v>
                </c:pt>
                <c:pt idx="9">
                  <c:v>191606.20536291291</c:v>
                </c:pt>
                <c:pt idx="10">
                  <c:v>170211.4264749148</c:v>
                </c:pt>
                <c:pt idx="11">
                  <c:v>134129.65387523911</c:v>
                </c:pt>
                <c:pt idx="12">
                  <c:v>115142.46390116157</c:v>
                </c:pt>
                <c:pt idx="13">
                  <c:v>86030.976808828869</c:v>
                </c:pt>
                <c:pt idx="14">
                  <c:v>63012.102361336314</c:v>
                </c:pt>
                <c:pt idx="15">
                  <c:v>42949.863321658799</c:v>
                </c:pt>
                <c:pt idx="16">
                  <c:v>29968.119851967349</c:v>
                </c:pt>
                <c:pt idx="17">
                  <c:v>17691.720783191449</c:v>
                </c:pt>
                <c:pt idx="18">
                  <c:v>8203.6362992848335</c:v>
                </c:pt>
                <c:pt idx="19">
                  <c:v>3022.7614454008722</c:v>
                </c:pt>
                <c:pt idx="20">
                  <c:v>456.87080513848122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1B-4B1B-8CB9-F5E270905F5E}"/>
            </c:ext>
          </c:extLst>
        </c:ser>
        <c:ser>
          <c:idx val="2"/>
          <c:order val="2"/>
          <c:tx>
            <c:v>H90</c:v>
          </c:tx>
          <c:spPr>
            <a:solidFill>
              <a:prstClr val="black">
                <a:lumMod val="50000"/>
                <a:lumOff val="50000"/>
                <a:alpha val="50000"/>
              </a:prstClr>
            </a:solidFill>
            <a:ln>
              <a:solidFill>
                <a:prstClr val="black">
                  <a:lumMod val="75000"/>
                  <a:lumOff val="25000"/>
                  <a:alpha val="50000"/>
                </a:prstClr>
              </a:solidFill>
            </a:ln>
          </c:spPr>
          <c:cat>
            <c:strRef>
              <c:f>G10_8!$D$68:$D$88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G10_8!$E$68:$E$88</c:f>
              <c:numCache>
                <c:formatCode>?,???,???;?,???,???;"_"</c:formatCode>
                <c:ptCount val="21"/>
                <c:pt idx="0">
                  <c:v>-274602.40459222166</c:v>
                </c:pt>
                <c:pt idx="1">
                  <c:v>-278629.47633063677</c:v>
                </c:pt>
                <c:pt idx="2">
                  <c:v>-275532.26838252996</c:v>
                </c:pt>
                <c:pt idx="3">
                  <c:v>-230410.82835949663</c:v>
                </c:pt>
                <c:pt idx="4">
                  <c:v>-167260.2512901077</c:v>
                </c:pt>
                <c:pt idx="5">
                  <c:v>-131229.03142405418</c:v>
                </c:pt>
                <c:pt idx="6">
                  <c:v>-111280.04629339818</c:v>
                </c:pt>
                <c:pt idx="7">
                  <c:v>-95411.239346077913</c:v>
                </c:pt>
                <c:pt idx="8">
                  <c:v>-73709.741533041204</c:v>
                </c:pt>
                <c:pt idx="9">
                  <c:v>-62055.38189395034</c:v>
                </c:pt>
                <c:pt idx="10">
                  <c:v>-50567.355648384459</c:v>
                </c:pt>
                <c:pt idx="11">
                  <c:v>-41028.235730566121</c:v>
                </c:pt>
                <c:pt idx="12">
                  <c:v>-36856.874783310057</c:v>
                </c:pt>
                <c:pt idx="13">
                  <c:v>-26614.344972392097</c:v>
                </c:pt>
                <c:pt idx="14">
                  <c:v>-19354.794152581821</c:v>
                </c:pt>
                <c:pt idx="15">
                  <c:v>-14494.051429752331</c:v>
                </c:pt>
                <c:pt idx="16">
                  <c:v>-10849.746898123625</c:v>
                </c:pt>
                <c:pt idx="17">
                  <c:v>-6304.6368196337135</c:v>
                </c:pt>
                <c:pt idx="18">
                  <c:v>-2353.7177192179902</c:v>
                </c:pt>
                <c:pt idx="19">
                  <c:v>-810.6247913356126</c:v>
                </c:pt>
                <c:pt idx="20">
                  <c:v>-280.56235052406862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1B-4B1B-8CB9-F5E270905F5E}"/>
            </c:ext>
          </c:extLst>
        </c:ser>
        <c:ser>
          <c:idx val="3"/>
          <c:order val="3"/>
          <c:tx>
            <c:v>M90</c:v>
          </c:tx>
          <c:spPr>
            <a:solidFill>
              <a:prstClr val="black">
                <a:lumMod val="50000"/>
                <a:lumOff val="50000"/>
                <a:alpha val="50000"/>
              </a:prstClr>
            </a:solidFill>
            <a:ln>
              <a:solidFill>
                <a:schemeClr val="tx1">
                  <a:lumMod val="75000"/>
                  <a:lumOff val="25000"/>
                  <a:alpha val="50000"/>
                </a:schemeClr>
              </a:solidFill>
            </a:ln>
          </c:spPr>
          <c:cat>
            <c:strRef>
              <c:f>G10_8!$D$68:$D$88</c:f>
              <c:strCache>
                <c:ptCount val="21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Y MÁS</c:v>
                </c:pt>
              </c:strCache>
            </c:strRef>
          </c:cat>
          <c:val>
            <c:numRef>
              <c:f>G10_8!$F$68:$F$88</c:f>
              <c:numCache>
                <c:formatCode>?,???,???;?,???,???;"_"</c:formatCode>
                <c:ptCount val="21"/>
                <c:pt idx="0">
                  <c:v>269259.21359154885</c:v>
                </c:pt>
                <c:pt idx="1">
                  <c:v>274595.38444279344</c:v>
                </c:pt>
                <c:pt idx="2">
                  <c:v>273378.06420541788</c:v>
                </c:pt>
                <c:pt idx="3">
                  <c:v>249643.82626040588</c:v>
                </c:pt>
                <c:pt idx="4">
                  <c:v>201365.80736478558</c:v>
                </c:pt>
                <c:pt idx="5">
                  <c:v>154768.99287930207</c:v>
                </c:pt>
                <c:pt idx="6">
                  <c:v>127481.98327854212</c:v>
                </c:pt>
                <c:pt idx="7">
                  <c:v>106170.36289235653</c:v>
                </c:pt>
                <c:pt idx="8">
                  <c:v>80282.019177502982</c:v>
                </c:pt>
                <c:pt idx="9">
                  <c:v>67830.285918158581</c:v>
                </c:pt>
                <c:pt idx="10">
                  <c:v>55826.406277009148</c:v>
                </c:pt>
                <c:pt idx="11">
                  <c:v>44795.38091609977</c:v>
                </c:pt>
                <c:pt idx="12">
                  <c:v>40796.759461477668</c:v>
                </c:pt>
                <c:pt idx="13">
                  <c:v>28973.223559198683</c:v>
                </c:pt>
                <c:pt idx="14">
                  <c:v>21244.492438939375</c:v>
                </c:pt>
                <c:pt idx="15">
                  <c:v>16041.575572526803</c:v>
                </c:pt>
                <c:pt idx="16">
                  <c:v>12554.92995436471</c:v>
                </c:pt>
                <c:pt idx="17">
                  <c:v>7269.8564958000425</c:v>
                </c:pt>
                <c:pt idx="18">
                  <c:v>3023.7633550612636</c:v>
                </c:pt>
                <c:pt idx="19">
                  <c:v>1259.4004431119974</c:v>
                </c:pt>
                <c:pt idx="20">
                  <c:v>594.13242861210381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1B-4B1B-8CB9-F5E270905F5E}"/>
            </c:ext>
          </c:extLst>
        </c:ser>
        <c:dLbls/>
        <c:gapWidth val="14"/>
        <c:overlap val="100"/>
        <c:axId val="144240640"/>
        <c:axId val="144242560"/>
      </c:barChart>
      <c:catAx>
        <c:axId val="144240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Grupos quinquenales de edad</a:t>
                </a:r>
              </a:p>
            </c:rich>
          </c:tx>
          <c:layout>
            <c:manualLayout>
              <c:xMode val="edge"/>
              <c:yMode val="edge"/>
              <c:x val="8.5157296055621712E-3"/>
              <c:y val="0.16666693586378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242560"/>
        <c:crosses val="autoZero"/>
        <c:lblAlgn val="ctr"/>
        <c:lblOffset val="100"/>
        <c:tickLblSkip val="1"/>
        <c:tickMarkSkip val="1"/>
      </c:catAx>
      <c:valAx>
        <c:axId val="144242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Habitantes</a:t>
                </a:r>
              </a:p>
            </c:rich>
          </c:tx>
          <c:layout>
            <c:manualLayout>
              <c:xMode val="edge"/>
              <c:yMode val="edge"/>
              <c:x val="0.44606729151055802"/>
              <c:y val="0.94312268658725296"/>
            </c:manualLayout>
          </c:layout>
          <c:spPr>
            <a:noFill/>
            <a:ln w="25400">
              <a:noFill/>
            </a:ln>
          </c:spPr>
        </c:title>
        <c:numFmt formatCode="?,???,???;?,???,???;&quot;&quot;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24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11" r="0.75000000000000211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8</xdr:row>
      <xdr:rowOff>333375</xdr:rowOff>
    </xdr:from>
    <xdr:to>
      <xdr:col>8</xdr:col>
      <xdr:colOff>771525</xdr:colOff>
      <xdr:row>31</xdr:row>
      <xdr:rowOff>123825</xdr:rowOff>
    </xdr:to>
    <xdr:graphicFrame macro="">
      <xdr:nvGraphicFramePr>
        <xdr:cNvPr id="5130" name="Chart 4">
          <a:extLst>
            <a:ext uri="{FF2B5EF4-FFF2-40B4-BE49-F238E27FC236}">
              <a16:creationId xmlns:a16="http://schemas.microsoft.com/office/drawing/2014/main" xmlns="" id="{00000000-0008-0000-0100-00000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0.90661</cdr:x>
      <cdr:y>0.32568</cdr:y>
    </cdr:from>
    <cdr:to>
      <cdr:x>0.9846</cdr:x>
      <cdr:y>0.56389</cdr:y>
    </cdr:to>
    <cdr:pic>
      <cdr:nvPicPr>
        <cdr:cNvPr id="11299" name="Picture 35" descr="mujer">
          <a:extLst xmlns:a="http://schemas.openxmlformats.org/drawingml/2006/main">
            <a:ext uri="{FF2B5EF4-FFF2-40B4-BE49-F238E27FC236}">
              <a16:creationId xmlns:a16="http://schemas.microsoft.com/office/drawing/2014/main" xmlns="" id="{2C81EBAF-3D34-4B90-A924-C3BB13D198C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656212" y="1209810"/>
          <a:ext cx="486570" cy="88489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0.13182</cdr:x>
      <cdr:y>0.31799</cdr:y>
    </cdr:from>
    <cdr:to>
      <cdr:x>0.20461</cdr:x>
      <cdr:y>0.55346</cdr:y>
    </cdr:to>
    <cdr:pic>
      <cdr:nvPicPr>
        <cdr:cNvPr id="11300" name="Picture 36" descr="hombre">
          <a:extLst xmlns:a="http://schemas.openxmlformats.org/drawingml/2006/main">
            <a:ext uri="{FF2B5EF4-FFF2-40B4-BE49-F238E27FC236}">
              <a16:creationId xmlns:a16="http://schemas.microsoft.com/office/drawing/2014/main" xmlns="" id="{20DDD8FC-CE85-4CD5-975B-672C109198A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2380" y="1181266"/>
          <a:ext cx="454128" cy="87471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0.85586</cdr:x>
      <cdr:y>0.09231</cdr:y>
    </cdr:from>
    <cdr:to>
      <cdr:x>0.97755</cdr:x>
      <cdr:y>0.26358</cdr:y>
    </cdr:to>
    <cdr:grpSp>
      <cdr:nvGrpSpPr>
        <cdr:cNvPr id="28" name="27 Grupo">
          <a:extLst xmlns:a="http://schemas.openxmlformats.org/drawingml/2006/main">
            <a:ext uri="{FF2B5EF4-FFF2-40B4-BE49-F238E27FC236}">
              <a16:creationId xmlns:a16="http://schemas.microsoft.com/office/drawing/2014/main" xmlns="" id="{8DE94766-B2A8-4C31-861A-016D019D27A1}"/>
            </a:ext>
          </a:extLst>
        </cdr:cNvPr>
        <cdr:cNvGrpSpPr/>
      </cdr:nvGrpSpPr>
      <cdr:grpSpPr>
        <a:xfrm xmlns:a="http://schemas.openxmlformats.org/drawingml/2006/main">
          <a:off x="5339620" y="342904"/>
          <a:ext cx="759208" cy="636225"/>
          <a:chOff x="4810125" y="533400"/>
          <a:chExt cx="742950" cy="636225"/>
        </a:xfrm>
      </cdr:grpSpPr>
      <cdr:grpSp>
        <cdr:nvGrpSpPr>
          <cdr:cNvPr id="24" name="23 Grupo">
            <a:extLst xmlns:a="http://schemas.openxmlformats.org/drawingml/2006/main">
              <a:ext uri="{FF2B5EF4-FFF2-40B4-BE49-F238E27FC236}">
                <a16:creationId xmlns:a16="http://schemas.microsoft.com/office/drawing/2014/main" xmlns="" id="{0EA43E6C-DFD7-4C37-B4E0-F10C682872F2}"/>
              </a:ext>
            </a:extLst>
          </cdr:cNvPr>
          <cdr:cNvGrpSpPr/>
        </cdr:nvGrpSpPr>
        <cdr:grpSpPr>
          <a:xfrm xmlns:a="http://schemas.openxmlformats.org/drawingml/2006/main">
            <a:off x="4819651" y="533400"/>
            <a:ext cx="731474" cy="180000"/>
            <a:chOff x="4495800" y="1362075"/>
            <a:chExt cx="731475" cy="180000"/>
          </a:xfrm>
        </cdr:grpSpPr>
        <cdr:sp macro="" textlink="">
          <cdr:nvSpPr>
            <cdr:cNvPr id="10" name="1 Rectángulo">
              <a:extLst xmlns:a="http://schemas.openxmlformats.org/drawingml/2006/main">
                <a:ext uri="{FF2B5EF4-FFF2-40B4-BE49-F238E27FC236}">
                  <a16:creationId xmlns:a16="http://schemas.microsoft.com/office/drawing/2014/main" xmlns="" id="{DE82D1C5-8D29-4D6F-AAB9-A8993D8B0C86}"/>
                </a:ext>
              </a:extLst>
            </cdr:cNvPr>
            <cdr:cNvSpPr/>
          </cdr:nvSpPr>
          <cdr:spPr>
            <a:xfrm xmlns:a="http://schemas.openxmlformats.org/drawingml/2006/main">
              <a:off x="4495800" y="1362075"/>
              <a:ext cx="360000" cy="180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0A1FE"/>
            </a:solidFill>
            <a:ln xmlns:a="http://schemas.openxmlformats.org/drawingml/2006/main" w="9525">
              <a:solidFill>
                <a:schemeClr val="tx1">
                  <a:lumMod val="50000"/>
                  <a:lumOff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s-MX"/>
            </a:p>
          </cdr:txBody>
        </cdr:sp>
        <cdr:sp macro="" textlink="">
          <cdr:nvSpPr>
            <cdr:cNvPr id="11" name="1 Rectángulo">
              <a:extLst xmlns:a="http://schemas.openxmlformats.org/drawingml/2006/main">
                <a:ext uri="{FF2B5EF4-FFF2-40B4-BE49-F238E27FC236}">
                  <a16:creationId xmlns:a16="http://schemas.microsoft.com/office/drawing/2014/main" xmlns="" id="{C93C8F29-7706-4B6B-B828-FD8B7A4C76A6}"/>
                </a:ext>
              </a:extLst>
            </cdr:cNvPr>
            <cdr:cNvSpPr/>
          </cdr:nvSpPr>
          <cdr:spPr>
            <a:xfrm xmlns:a="http://schemas.openxmlformats.org/drawingml/2006/main">
              <a:off x="4867275" y="1362075"/>
              <a:ext cx="360000" cy="180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F7E"/>
            </a:solidFill>
            <a:ln xmlns:a="http://schemas.openxmlformats.org/drawingml/2006/main" w="9525">
              <a:solidFill>
                <a:schemeClr val="tx1">
                  <a:lumMod val="50000"/>
                  <a:lumOff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s-MX"/>
            </a:p>
          </cdr:txBody>
        </cdr:sp>
      </cdr:grpSp>
      <cdr:grpSp>
        <cdr:nvGrpSpPr>
          <cdr:cNvPr id="23" name="22 Grupo">
            <a:extLst xmlns:a="http://schemas.openxmlformats.org/drawingml/2006/main">
              <a:ext uri="{FF2B5EF4-FFF2-40B4-BE49-F238E27FC236}">
                <a16:creationId xmlns:a16="http://schemas.microsoft.com/office/drawing/2014/main" xmlns="" id="{FAFBF875-62EF-4FF8-A659-3AB189BE65BA}"/>
              </a:ext>
            </a:extLst>
          </cdr:cNvPr>
          <cdr:cNvGrpSpPr/>
        </cdr:nvGrpSpPr>
        <cdr:grpSpPr>
          <a:xfrm xmlns:a="http://schemas.openxmlformats.org/drawingml/2006/main">
            <a:off x="4810125" y="809625"/>
            <a:ext cx="742950" cy="360000"/>
            <a:chOff x="4743450" y="1981200"/>
            <a:chExt cx="742950" cy="360000"/>
          </a:xfrm>
        </cdr:grpSpPr>
        <cdr:sp macro="" textlink="">
          <cdr:nvSpPr>
            <cdr:cNvPr id="15" name="1 Rectángulo">
              <a:extLst xmlns:a="http://schemas.openxmlformats.org/drawingml/2006/main">
                <a:ext uri="{FF2B5EF4-FFF2-40B4-BE49-F238E27FC236}">
                  <a16:creationId xmlns:a16="http://schemas.microsoft.com/office/drawing/2014/main" xmlns="" id="{8301100A-C82A-4EC0-8269-68290DA2211E}"/>
                </a:ext>
              </a:extLst>
            </cdr:cNvPr>
            <cdr:cNvSpPr/>
          </cdr:nvSpPr>
          <cdr:spPr>
            <a:xfrm xmlns:a="http://schemas.openxmlformats.org/drawingml/2006/main">
              <a:off x="4752975" y="1990725"/>
              <a:ext cx="360000" cy="180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0A1FE"/>
            </a:solidFill>
            <a:ln xmlns:a="http://schemas.openxmlformats.org/drawingml/2006/main" w="9525">
              <a:solidFill>
                <a:schemeClr val="tx1">
                  <a:lumMod val="50000"/>
                  <a:lumOff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s-MX"/>
            </a:p>
          </cdr:txBody>
        </cdr:sp>
        <cdr:sp macro="" textlink="">
          <cdr:nvSpPr>
            <cdr:cNvPr id="16" name="1 Rectángulo">
              <a:extLst xmlns:a="http://schemas.openxmlformats.org/drawingml/2006/main">
                <a:ext uri="{FF2B5EF4-FFF2-40B4-BE49-F238E27FC236}">
                  <a16:creationId xmlns:a16="http://schemas.microsoft.com/office/drawing/2014/main" xmlns="" id="{BB108CEA-35EE-4A42-9781-A8134660CAD4}"/>
                </a:ext>
              </a:extLst>
            </cdr:cNvPr>
            <cdr:cNvSpPr/>
          </cdr:nvSpPr>
          <cdr:spPr>
            <a:xfrm xmlns:a="http://schemas.openxmlformats.org/drawingml/2006/main">
              <a:off x="5124450" y="1990725"/>
              <a:ext cx="360000" cy="180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F7E"/>
            </a:solidFill>
            <a:ln xmlns:a="http://schemas.openxmlformats.org/drawingml/2006/main" w="9525">
              <a:solidFill>
                <a:schemeClr val="tx1">
                  <a:lumMod val="50000"/>
                  <a:lumOff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s-MX"/>
            </a:p>
          </cdr:txBody>
        </cdr:sp>
        <cdr:sp macro="" textlink="">
          <cdr:nvSpPr>
            <cdr:cNvPr id="9" name="8 Rectángulo">
              <a:extLst xmlns:a="http://schemas.openxmlformats.org/drawingml/2006/main">
                <a:ext uri="{FF2B5EF4-FFF2-40B4-BE49-F238E27FC236}">
                  <a16:creationId xmlns:a16="http://schemas.microsoft.com/office/drawing/2014/main" xmlns="" id="{3BCB28BB-C51B-47DB-8193-CAF432D22946}"/>
                </a:ext>
              </a:extLst>
            </cdr:cNvPr>
            <cdr:cNvSpPr/>
          </cdr:nvSpPr>
          <cdr:spPr>
            <a:xfrm xmlns:a="http://schemas.openxmlformats.org/drawingml/2006/main">
              <a:off x="4743450" y="1981200"/>
              <a:ext cx="742950" cy="3600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tx1">
                <a:lumMod val="50000"/>
                <a:lumOff val="50000"/>
                <a:alpha val="50000"/>
              </a:schemeClr>
            </a:solidFill>
            <a:ln xmlns:a="http://schemas.openxmlformats.org/drawingml/2006/main" w="9525">
              <a:solidFill>
                <a:schemeClr val="tx1">
                  <a:lumMod val="75000"/>
                  <a:lumOff val="25000"/>
                  <a:alpha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s-MX"/>
            </a:p>
          </cdr:txBody>
        </cdr:sp>
      </cdr:grpSp>
    </cdr:grp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nso2010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1:A50"/>
  <sheetViews>
    <sheetView topLeftCell="A37" workbookViewId="0">
      <selection activeCell="A50" sqref="A50"/>
    </sheetView>
  </sheetViews>
  <sheetFormatPr baseColWidth="10" defaultColWidth="11.42578125" defaultRowHeight="12.75"/>
  <cols>
    <col min="1" max="1" width="92.42578125" customWidth="1"/>
  </cols>
  <sheetData>
    <row r="1" spans="1:1" ht="18">
      <c r="A1" s="1" t="s">
        <v>0</v>
      </c>
    </row>
    <row r="2" spans="1:1" ht="15">
      <c r="A2" s="50" t="s">
        <v>1</v>
      </c>
    </row>
    <row r="3" spans="1:1" ht="9.75" customHeight="1">
      <c r="A3" s="1"/>
    </row>
    <row r="4" spans="1:1" ht="30.75" customHeight="1">
      <c r="A4" s="6" t="s">
        <v>2</v>
      </c>
    </row>
    <row r="5" spans="1:1" ht="51">
      <c r="A5" s="8" t="s">
        <v>3</v>
      </c>
    </row>
    <row r="6" spans="1:1">
      <c r="A6" s="2"/>
    </row>
    <row r="7" spans="1:1">
      <c r="A7" s="8" t="s">
        <v>4</v>
      </c>
    </row>
    <row r="8" spans="1:1">
      <c r="A8" s="8"/>
    </row>
    <row r="9" spans="1:1">
      <c r="A9" s="4" t="s">
        <v>5</v>
      </c>
    </row>
    <row r="10" spans="1:1">
      <c r="A10" s="8" t="s">
        <v>6</v>
      </c>
    </row>
    <row r="11" spans="1:1">
      <c r="A11" s="2"/>
    </row>
    <row r="12" spans="1:1">
      <c r="A12" s="8" t="s">
        <v>7</v>
      </c>
    </row>
    <row r="13" spans="1:1">
      <c r="A13" s="9" t="s">
        <v>8</v>
      </c>
    </row>
    <row r="14" spans="1:1">
      <c r="A14" s="9"/>
    </row>
    <row r="15" spans="1:1">
      <c r="A15" s="4" t="s">
        <v>9</v>
      </c>
    </row>
    <row r="17" spans="1:1">
      <c r="A17" t="s">
        <v>10</v>
      </c>
    </row>
    <row r="18" spans="1:1">
      <c r="A18" s="7" t="s">
        <v>11</v>
      </c>
    </row>
    <row r="20" spans="1:1">
      <c r="A20" t="s">
        <v>12</v>
      </c>
    </row>
    <row r="21" spans="1:1">
      <c r="A21" t="s">
        <v>13</v>
      </c>
    </row>
    <row r="23" spans="1:1">
      <c r="A23" t="s">
        <v>14</v>
      </c>
    </row>
    <row r="24" spans="1:1">
      <c r="A24" t="s">
        <v>15</v>
      </c>
    </row>
    <row r="25" spans="1:1">
      <c r="A25" t="s">
        <v>16</v>
      </c>
    </row>
    <row r="26" spans="1:1">
      <c r="A26" t="s">
        <v>17</v>
      </c>
    </row>
    <row r="27" spans="1:1">
      <c r="A27" t="s">
        <v>18</v>
      </c>
    </row>
    <row r="29" spans="1:1">
      <c r="A29" t="s">
        <v>19</v>
      </c>
    </row>
    <row r="30" spans="1:1">
      <c r="A30" t="s">
        <v>20</v>
      </c>
    </row>
    <row r="31" spans="1:1">
      <c r="A31" t="s">
        <v>21</v>
      </c>
    </row>
    <row r="33" spans="1:1">
      <c r="A33" s="7" t="s">
        <v>22</v>
      </c>
    </row>
    <row r="34" spans="1:1">
      <c r="A34" s="7" t="s">
        <v>23</v>
      </c>
    </row>
    <row r="36" spans="1:1">
      <c r="A36" s="7" t="s">
        <v>24</v>
      </c>
    </row>
    <row r="37" spans="1:1">
      <c r="A37" s="7" t="s">
        <v>25</v>
      </c>
    </row>
    <row r="39" spans="1:1">
      <c r="A39" s="7" t="s">
        <v>26</v>
      </c>
    </row>
    <row r="40" spans="1:1">
      <c r="A40" s="7" t="s">
        <v>27</v>
      </c>
    </row>
    <row r="41" spans="1:1">
      <c r="A41" s="7" t="s">
        <v>28</v>
      </c>
    </row>
    <row r="42" spans="1:1">
      <c r="A42" s="7" t="s">
        <v>29</v>
      </c>
    </row>
    <row r="44" spans="1:1">
      <c r="A44" s="7" t="s">
        <v>30</v>
      </c>
    </row>
    <row r="45" spans="1:1">
      <c r="A45" s="7" t="s">
        <v>31</v>
      </c>
    </row>
    <row r="46" spans="1:1">
      <c r="A46" t="s">
        <v>32</v>
      </c>
    </row>
    <row r="47" spans="1:1">
      <c r="A47" t="s">
        <v>33</v>
      </c>
    </row>
    <row r="49" spans="1:1">
      <c r="A49" t="s">
        <v>34</v>
      </c>
    </row>
    <row r="50" spans="1:1">
      <c r="A50" t="s">
        <v>35</v>
      </c>
    </row>
  </sheetData>
  <phoneticPr fontId="3" type="noConversion"/>
  <hyperlinks>
    <hyperlink ref="A13" r:id="rId1"/>
  </hyperlinks>
  <pageMargins left="0.75" right="0.75" top="1" bottom="1" header="0" footer="0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>
    <tabColor indexed="57"/>
  </sheetPr>
  <dimension ref="A1:U98"/>
  <sheetViews>
    <sheetView showGridLines="0" showRowColHeaders="0" tabSelected="1" workbookViewId="0">
      <selection activeCell="D8" sqref="D8"/>
    </sheetView>
  </sheetViews>
  <sheetFormatPr baseColWidth="10" defaultColWidth="11.42578125" defaultRowHeight="12.75"/>
  <cols>
    <col min="1" max="2" width="1.42578125" style="10" customWidth="1"/>
    <col min="3" max="3" width="6.7109375" style="10" customWidth="1"/>
    <col min="4" max="4" width="20.7109375" style="10" customWidth="1"/>
    <col min="5" max="8" width="14" style="10" customWidth="1"/>
    <col min="9" max="9" width="12.42578125" style="10" customWidth="1"/>
    <col min="10" max="11" width="6.7109375" style="10" customWidth="1"/>
    <col min="12" max="12" width="10.7109375" style="10" customWidth="1"/>
    <col min="13" max="14" width="11.42578125" style="10" customWidth="1"/>
    <col min="15" max="15" width="2.7109375" style="10" customWidth="1"/>
    <col min="16" max="16" width="27.28515625" style="10" bestFit="1" customWidth="1"/>
    <col min="17" max="17" width="3" style="10" bestFit="1" customWidth="1"/>
    <col min="18" max="18" width="2.7109375" style="10" customWidth="1"/>
    <col min="19" max="19" width="5.140625" style="10" bestFit="1" customWidth="1"/>
    <col min="20" max="20" width="2.7109375" style="10" customWidth="1"/>
    <col min="21" max="21" width="5.140625" style="10" bestFit="1" customWidth="1"/>
    <col min="22" max="16384" width="11.42578125" style="10"/>
  </cols>
  <sheetData>
    <row r="1" spans="1:12" ht="5.0999999999999996" customHeight="1"/>
    <row r="2" spans="1:12" ht="5.0999999999999996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5.0999999999999996" customHeight="1">
      <c r="A3" s="22"/>
      <c r="B3" s="22"/>
      <c r="C3" s="22"/>
      <c r="D3" s="22"/>
      <c r="E3" s="22"/>
      <c r="F3" s="22"/>
      <c r="G3" s="22"/>
      <c r="H3" s="57"/>
      <c r="I3" s="57"/>
      <c r="J3" s="22"/>
      <c r="K3" s="22"/>
      <c r="L3" s="22"/>
    </row>
    <row r="4" spans="1:12" ht="5.0999999999999996" customHeight="1">
      <c r="A4" s="22"/>
      <c r="B4" s="22"/>
      <c r="C4" s="22"/>
      <c r="D4" s="22"/>
      <c r="E4" s="22"/>
      <c r="F4" s="22"/>
      <c r="G4" s="22"/>
      <c r="H4" s="57"/>
      <c r="I4" s="57"/>
      <c r="J4" s="22"/>
      <c r="K4" s="22"/>
      <c r="L4" s="22"/>
    </row>
    <row r="5" spans="1:12" ht="5.0999999999999996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5.0999999999999996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9" customHeight="1">
      <c r="D7" s="23">
        <f>VLOOKUP(D8,P41:Q87,2,FALSE)</f>
        <v>2</v>
      </c>
      <c r="E7" s="24" t="str">
        <f>"GTO"&amp;H8</f>
        <v>GTO2020</v>
      </c>
      <c r="F7" s="23">
        <f>D7</f>
        <v>2</v>
      </c>
      <c r="G7" s="24" t="str">
        <f>"GTO"&amp;F8</f>
        <v>GTO1990</v>
      </c>
    </row>
    <row r="8" spans="1:12" s="33" customFormat="1" ht="16.5" customHeight="1">
      <c r="C8" s="34" t="s">
        <v>36</v>
      </c>
      <c r="D8" s="61" t="s">
        <v>37</v>
      </c>
      <c r="E8" s="34" t="s">
        <v>38</v>
      </c>
      <c r="F8" s="61">
        <v>1990</v>
      </c>
      <c r="G8" s="34" t="s">
        <v>39</v>
      </c>
      <c r="H8" s="61">
        <v>2020</v>
      </c>
      <c r="I8" s="43"/>
      <c r="J8" s="47"/>
      <c r="K8" s="52"/>
    </row>
    <row r="9" spans="1:12" ht="28.5" customHeight="1">
      <c r="C9" s="62" t="str">
        <f ca="1">"Gráfica. " &amp;INDIRECT(ADDRESS(D7,1,1,TRUE,E7)) &amp; ": Pirámide de población, "&amp;F8&amp;"-"&amp;H8&amp;"."</f>
        <v>Gráfica. Estado de Guanajuato: Pirámide de población, 1990-2020.</v>
      </c>
      <c r="D9" s="63"/>
      <c r="E9" s="63"/>
      <c r="F9" s="63"/>
      <c r="G9" s="63"/>
      <c r="H9" s="63"/>
      <c r="I9" s="64"/>
      <c r="J9" s="53"/>
      <c r="K9" s="22"/>
    </row>
    <row r="10" spans="1:12" ht="12.75" customHeight="1">
      <c r="C10" s="65"/>
      <c r="D10" s="44"/>
      <c r="E10" s="18"/>
      <c r="F10" s="44"/>
      <c r="G10" s="18"/>
      <c r="H10" s="44"/>
      <c r="I10" s="66"/>
      <c r="J10" s="48"/>
      <c r="K10" s="22"/>
    </row>
    <row r="11" spans="1:12" ht="12.75" customHeight="1">
      <c r="C11" s="67"/>
      <c r="D11" s="44"/>
      <c r="E11" s="18"/>
      <c r="F11" s="44"/>
      <c r="G11" s="18"/>
      <c r="H11" s="44"/>
      <c r="I11" s="68"/>
      <c r="J11" s="48"/>
      <c r="K11" s="22"/>
    </row>
    <row r="12" spans="1:12" ht="12.75" customHeight="1">
      <c r="C12" s="67"/>
      <c r="D12" s="44"/>
      <c r="E12" s="44"/>
      <c r="F12" s="44"/>
      <c r="G12" s="44"/>
      <c r="H12" s="58">
        <f>H8</f>
        <v>2020</v>
      </c>
      <c r="I12" s="66"/>
      <c r="J12" s="48"/>
      <c r="K12" s="22"/>
    </row>
    <row r="13" spans="1:12" ht="12.75" customHeight="1">
      <c r="C13" s="67"/>
      <c r="D13" s="44"/>
      <c r="E13" s="44"/>
      <c r="F13" s="44"/>
      <c r="G13" s="44"/>
      <c r="H13" s="45"/>
      <c r="I13" s="66"/>
      <c r="K13" s="22"/>
    </row>
    <row r="14" spans="1:12" ht="12.75" customHeight="1">
      <c r="C14" s="67"/>
      <c r="D14" s="44"/>
      <c r="E14" s="44"/>
      <c r="F14" s="44"/>
      <c r="G14" s="44"/>
      <c r="H14" s="59">
        <f>F8</f>
        <v>1990</v>
      </c>
      <c r="I14" s="66"/>
      <c r="K14" s="22"/>
    </row>
    <row r="15" spans="1:12" ht="12.75" customHeight="1">
      <c r="C15" s="67"/>
      <c r="D15" s="44"/>
      <c r="E15" s="44"/>
      <c r="F15" s="44"/>
      <c r="G15" s="44"/>
      <c r="H15" s="44"/>
      <c r="I15" s="66"/>
      <c r="J15" s="49"/>
      <c r="K15" s="22"/>
    </row>
    <row r="16" spans="1:12" ht="12.75" customHeight="1">
      <c r="C16" s="67"/>
      <c r="D16" s="44"/>
      <c r="E16" s="44"/>
      <c r="F16" s="44"/>
      <c r="G16" s="44"/>
      <c r="H16" s="44"/>
      <c r="I16" s="66"/>
      <c r="J16" s="49"/>
      <c r="K16" s="22"/>
    </row>
    <row r="17" spans="3:11" ht="12.75" customHeight="1">
      <c r="C17" s="67"/>
      <c r="D17" s="44"/>
      <c r="E17" s="44"/>
      <c r="F17" s="44"/>
      <c r="G17" s="44"/>
      <c r="H17" s="44"/>
      <c r="I17" s="66"/>
      <c r="J17" s="48"/>
      <c r="K17" s="22"/>
    </row>
    <row r="18" spans="3:11" ht="12.75" customHeight="1">
      <c r="C18" s="67"/>
      <c r="D18" s="44"/>
      <c r="E18" s="44"/>
      <c r="F18" s="44"/>
      <c r="G18" s="44"/>
      <c r="H18" s="44"/>
      <c r="I18" s="66"/>
      <c r="J18" s="48"/>
      <c r="K18" s="22"/>
    </row>
    <row r="19" spans="3:11" ht="12.75" customHeight="1">
      <c r="C19" s="67"/>
      <c r="D19" s="44"/>
      <c r="E19" s="44"/>
      <c r="F19" s="44"/>
      <c r="G19" s="44"/>
      <c r="H19" s="44"/>
      <c r="I19" s="66"/>
      <c r="J19" s="48"/>
      <c r="K19" s="22"/>
    </row>
    <row r="20" spans="3:11" ht="12.75" customHeight="1">
      <c r="C20" s="67"/>
      <c r="D20" s="44"/>
      <c r="E20" s="44"/>
      <c r="F20" s="44"/>
      <c r="G20" s="44"/>
      <c r="H20" s="44"/>
      <c r="I20" s="66"/>
      <c r="J20" s="48"/>
      <c r="K20" s="22"/>
    </row>
    <row r="21" spans="3:11" ht="12.75" customHeight="1">
      <c r="C21" s="67"/>
      <c r="D21" s="44"/>
      <c r="E21" s="44"/>
      <c r="F21" s="44"/>
      <c r="G21" s="44"/>
      <c r="H21" s="44"/>
      <c r="I21" s="66"/>
      <c r="J21" s="48"/>
      <c r="K21" s="22"/>
    </row>
    <row r="22" spans="3:11" ht="12.75" customHeight="1">
      <c r="C22" s="67"/>
      <c r="D22" s="44"/>
      <c r="E22" s="44"/>
      <c r="F22" s="44"/>
      <c r="G22" s="44"/>
      <c r="H22" s="44"/>
      <c r="I22" s="66"/>
      <c r="J22" s="48"/>
      <c r="K22" s="22"/>
    </row>
    <row r="23" spans="3:11" ht="12.75" customHeight="1">
      <c r="C23" s="67"/>
      <c r="D23" s="60" t="s">
        <v>40</v>
      </c>
      <c r="E23" s="44"/>
      <c r="F23" s="44"/>
      <c r="G23" s="44"/>
      <c r="H23" s="44"/>
      <c r="I23" s="69" t="s">
        <v>41</v>
      </c>
      <c r="J23" s="48"/>
      <c r="K23" s="22"/>
    </row>
    <row r="24" spans="3:11" ht="12.75" customHeight="1">
      <c r="C24" s="67"/>
      <c r="D24" s="44"/>
      <c r="E24" s="44"/>
      <c r="F24" s="44"/>
      <c r="G24" s="44"/>
      <c r="H24" s="44"/>
      <c r="I24" s="66"/>
      <c r="J24" s="48"/>
      <c r="K24" s="22"/>
    </row>
    <row r="25" spans="3:11" ht="12.75" customHeight="1">
      <c r="C25" s="67"/>
      <c r="D25" s="44"/>
      <c r="E25" s="44"/>
      <c r="F25" s="44"/>
      <c r="G25" s="44"/>
      <c r="H25" s="44"/>
      <c r="I25" s="66"/>
      <c r="J25" s="48"/>
      <c r="K25" s="22"/>
    </row>
    <row r="26" spans="3:11" ht="12.75" customHeight="1">
      <c r="C26" s="67"/>
      <c r="D26" s="44"/>
      <c r="E26" s="44"/>
      <c r="F26" s="44"/>
      <c r="G26" s="44"/>
      <c r="H26" s="44"/>
      <c r="I26" s="66"/>
      <c r="J26" s="48"/>
      <c r="K26" s="22"/>
    </row>
    <row r="27" spans="3:11" ht="12.75" customHeight="1">
      <c r="C27" s="67"/>
      <c r="D27" s="44"/>
      <c r="E27" s="44"/>
      <c r="F27" s="44"/>
      <c r="G27" s="44"/>
      <c r="H27" s="44"/>
      <c r="I27" s="66"/>
      <c r="J27" s="48"/>
      <c r="K27" s="22"/>
    </row>
    <row r="28" spans="3:11" ht="12.75" customHeight="1">
      <c r="C28" s="67"/>
      <c r="D28" s="44"/>
      <c r="E28" s="44"/>
      <c r="F28" s="44"/>
      <c r="G28" s="44"/>
      <c r="H28" s="44"/>
      <c r="I28" s="66"/>
      <c r="J28" s="48"/>
      <c r="K28" s="22"/>
    </row>
    <row r="29" spans="3:11" ht="12.75" customHeight="1">
      <c r="C29" s="67"/>
      <c r="D29" s="44"/>
      <c r="E29" s="44"/>
      <c r="F29" s="44"/>
      <c r="G29" s="44"/>
      <c r="H29" s="44"/>
      <c r="I29" s="66"/>
      <c r="J29" s="48"/>
      <c r="K29" s="22"/>
    </row>
    <row r="30" spans="3:11" ht="12.75" customHeight="1">
      <c r="C30" s="67"/>
      <c r="D30" s="44"/>
      <c r="E30" s="44"/>
      <c r="F30" s="44"/>
      <c r="G30" s="44"/>
      <c r="H30" s="44"/>
      <c r="I30" s="66"/>
      <c r="J30" s="48"/>
      <c r="K30" s="22"/>
    </row>
    <row r="31" spans="3:11" ht="12.75" customHeight="1">
      <c r="C31" s="67"/>
      <c r="D31" s="44"/>
      <c r="E31" s="44"/>
      <c r="F31" s="44"/>
      <c r="G31" s="44"/>
      <c r="H31" s="44"/>
      <c r="I31" s="66"/>
      <c r="J31" s="48"/>
      <c r="K31" s="22"/>
    </row>
    <row r="32" spans="3:11" ht="12.75" customHeight="1">
      <c r="C32" s="70"/>
      <c r="D32" s="71"/>
      <c r="E32" s="71"/>
      <c r="F32" s="72"/>
      <c r="G32" s="72"/>
      <c r="H32" s="72"/>
      <c r="I32" s="73"/>
      <c r="J32" s="48"/>
      <c r="K32" s="22"/>
    </row>
    <row r="33" spans="1:21" ht="5.0999999999999996" customHeight="1">
      <c r="C33" s="44"/>
      <c r="D33" s="46"/>
      <c r="E33" s="46"/>
      <c r="F33" s="44"/>
      <c r="G33" s="44"/>
      <c r="H33" s="44"/>
      <c r="I33" s="44"/>
      <c r="J33" s="48"/>
      <c r="K33" s="22"/>
    </row>
    <row r="34" spans="1:21" ht="5.0999999999999996" customHeight="1">
      <c r="C34" s="44"/>
      <c r="D34" s="44"/>
      <c r="E34" s="44"/>
      <c r="F34" s="44"/>
      <c r="G34" s="44"/>
      <c r="H34" s="44"/>
      <c r="I34" s="44"/>
      <c r="J34" s="48"/>
      <c r="K34" s="22"/>
    </row>
    <row r="35" spans="1:21" ht="25.5" customHeight="1">
      <c r="C35" s="56" t="s">
        <v>42</v>
      </c>
      <c r="D35" s="56"/>
      <c r="E35" s="56"/>
      <c r="F35" s="56"/>
      <c r="G35" s="56"/>
      <c r="H35" s="56"/>
      <c r="I35" s="56"/>
      <c r="J35" s="54"/>
      <c r="K35" s="22"/>
    </row>
    <row r="36" spans="1:21" ht="12.75" customHeight="1">
      <c r="C36" s="48"/>
      <c r="D36" s="49"/>
      <c r="E36" s="48"/>
      <c r="F36" s="48"/>
      <c r="G36" s="48"/>
      <c r="H36" s="48"/>
      <c r="I36" s="48"/>
      <c r="J36" s="48"/>
      <c r="K36" s="22"/>
    </row>
    <row r="37" spans="1:21">
      <c r="D37" s="3"/>
    </row>
    <row r="38" spans="1:21">
      <c r="D38" s="3"/>
    </row>
    <row r="39" spans="1:21">
      <c r="A39" s="55"/>
      <c r="C39" s="55"/>
    </row>
    <row r="40" spans="1:21">
      <c r="G40" s="11"/>
      <c r="H40" s="11"/>
      <c r="I40" s="11"/>
      <c r="J40" s="11"/>
      <c r="K40" s="11"/>
    </row>
    <row r="41" spans="1:21">
      <c r="D41" s="25" t="str">
        <f>MID(E7,4,4)</f>
        <v>2020</v>
      </c>
      <c r="E41" s="25" t="s">
        <v>40</v>
      </c>
      <c r="F41" s="25" t="s">
        <v>41</v>
      </c>
      <c r="G41" s="12"/>
      <c r="H41" s="12"/>
      <c r="I41" s="13"/>
      <c r="J41" s="13"/>
      <c r="K41" s="13"/>
      <c r="P41" s="35" t="s">
        <v>37</v>
      </c>
      <c r="Q41" s="36">
        <v>2</v>
      </c>
      <c r="R41" s="36"/>
    </row>
    <row r="42" spans="1:21">
      <c r="D42" s="30" t="s">
        <v>43</v>
      </c>
      <c r="E42" s="14">
        <f t="shared" ref="E42:E62" ca="1" si="0">H42+M42</f>
        <v>-273292.77962031105</v>
      </c>
      <c r="F42" s="14">
        <f t="shared" ref="F42:F62" ca="1" si="1">I42+N42</f>
        <v>266609.16253981355</v>
      </c>
      <c r="G42" s="15"/>
      <c r="H42" s="37">
        <f ca="1">-INDIRECT(ADDRESS(D7,2,1,TRUE,E7))</f>
        <v>-272745</v>
      </c>
      <c r="I42" s="37">
        <f ca="1">INDIRECT(ADDRESS(D7,24,1,TRUE,E7))</f>
        <v>266101</v>
      </c>
      <c r="J42" s="38"/>
      <c r="K42" s="39">
        <f ca="1">H42/H$63</f>
        <v>9.1205397987191211E-2</v>
      </c>
      <c r="L42" s="39">
        <f ca="1">I42/I$63</f>
        <v>8.4091103725560029E-2</v>
      </c>
      <c r="M42" s="40">
        <f t="shared" ref="M42:M62" ca="1" si="2">K42*H$64</f>
        <v>-547.7796203110704</v>
      </c>
      <c r="N42" s="40">
        <f t="shared" ref="N42:N62" ca="1" si="3">L42*I$64</f>
        <v>508.16253981355925</v>
      </c>
      <c r="P42" s="35" t="s">
        <v>44</v>
      </c>
      <c r="Q42" s="36">
        <v>3</v>
      </c>
      <c r="R42" s="36"/>
    </row>
    <row r="43" spans="1:21">
      <c r="D43" s="30" t="s">
        <v>45</v>
      </c>
      <c r="E43" s="14">
        <f t="shared" ca="1" si="0"/>
        <v>-277986.18694122083</v>
      </c>
      <c r="F43" s="14">
        <f t="shared" ca="1" si="1"/>
        <v>270631.82982628507</v>
      </c>
      <c r="G43" s="15"/>
      <c r="H43" s="37">
        <f ca="1">-INDIRECT(ADDRESS(D7,3,1,TRUE,E7))</f>
        <v>-277429</v>
      </c>
      <c r="I43" s="37">
        <f ca="1">INDIRECT(ADDRESS(D7,25,1,TRUE,E7))</f>
        <v>270116</v>
      </c>
      <c r="J43" s="38"/>
      <c r="K43" s="39">
        <f t="shared" ref="K43:K62" ca="1" si="4">H43/H$63</f>
        <v>9.2771718484989538E-2</v>
      </c>
      <c r="L43" s="39">
        <f t="shared" ref="L43:L62" ca="1" si="5">I43/I$63</f>
        <v>8.5359891822779213E-2</v>
      </c>
      <c r="M43" s="40">
        <f t="shared" ca="1" si="2"/>
        <v>-557.18694122084719</v>
      </c>
      <c r="N43" s="40">
        <f t="shared" ca="1" si="3"/>
        <v>515.82982628505476</v>
      </c>
      <c r="P43" s="35" t="s">
        <v>46</v>
      </c>
      <c r="Q43" s="36">
        <v>4</v>
      </c>
      <c r="R43" s="36"/>
    </row>
    <row r="44" spans="1:21">
      <c r="D44" s="31" t="s">
        <v>47</v>
      </c>
      <c r="E44" s="16">
        <f t="shared" ca="1" si="0"/>
        <v>-279235.6914094477</v>
      </c>
      <c r="F44" s="16">
        <f t="shared" ca="1" si="1"/>
        <v>271141.80184342427</v>
      </c>
      <c r="G44" s="15"/>
      <c r="H44" s="37">
        <f ca="1">-INDIRECT(ADDRESS(D7,4,1,TRUE,E7))</f>
        <v>-278676</v>
      </c>
      <c r="I44" s="37">
        <f ca="1">INDIRECT(ADDRESS(D7,26,1,TRUE,E7))</f>
        <v>270625</v>
      </c>
      <c r="J44" s="38"/>
      <c r="K44" s="39">
        <f t="shared" ca="1" si="4"/>
        <v>9.3188712861751816E-2</v>
      </c>
      <c r="L44" s="39">
        <f t="shared" ca="1" si="5"/>
        <v>8.5520741920284721E-2</v>
      </c>
      <c r="M44" s="40">
        <f t="shared" ca="1" si="2"/>
        <v>-559.69140944768139</v>
      </c>
      <c r="N44" s="40">
        <f t="shared" ca="1" si="3"/>
        <v>516.80184342428061</v>
      </c>
      <c r="P44" s="35" t="s">
        <v>48</v>
      </c>
      <c r="Q44" s="36">
        <v>5</v>
      </c>
      <c r="R44" s="36"/>
    </row>
    <row r="45" spans="1:21">
      <c r="D45" s="31" t="s">
        <v>49</v>
      </c>
      <c r="E45" s="16">
        <f t="shared" ca="1" si="0"/>
        <v>-278535.28754153225</v>
      </c>
      <c r="F45" s="16">
        <f t="shared" ca="1" si="1"/>
        <v>274638.4665581903</v>
      </c>
      <c r="G45" s="15"/>
      <c r="H45" s="37">
        <f ca="1">-INDIRECT(ADDRESS(D7,5,1,TRUE,E7))</f>
        <v>-277977</v>
      </c>
      <c r="I45" s="37">
        <f ca="1">INDIRECT(ADDRESS(D7,27,1,TRUE,E7))</f>
        <v>274115</v>
      </c>
      <c r="J45" s="38"/>
      <c r="K45" s="39">
        <f t="shared" ca="1" si="4"/>
        <v>9.2954968620086356E-2</v>
      </c>
      <c r="L45" s="39">
        <f t="shared" ca="1" si="5"/>
        <v>8.6623623728328297E-2</v>
      </c>
      <c r="M45" s="40">
        <f t="shared" ca="1" si="2"/>
        <v>-558.28754153223861</v>
      </c>
      <c r="N45" s="40">
        <f t="shared" ca="1" si="3"/>
        <v>523.46655819028786</v>
      </c>
      <c r="P45" s="35" t="s">
        <v>50</v>
      </c>
      <c r="Q45" s="36">
        <v>6</v>
      </c>
      <c r="R45" s="36"/>
    </row>
    <row r="46" spans="1:21">
      <c r="D46" s="30" t="s">
        <v>51</v>
      </c>
      <c r="E46" s="14">
        <f t="shared" ca="1" si="0"/>
        <v>-267684.53863501386</v>
      </c>
      <c r="F46" s="14">
        <f t="shared" ca="1" si="1"/>
        <v>273961.17562776571</v>
      </c>
      <c r="G46" s="15"/>
      <c r="H46" s="37">
        <f ca="1">-INDIRECT(ADDRESS(D7,6,1,TRUE,E7))</f>
        <v>-267148</v>
      </c>
      <c r="I46" s="37">
        <f ca="1">INDIRECT(ADDRESS(D7,28,1,TRUE,E7))</f>
        <v>273439</v>
      </c>
      <c r="J46" s="38"/>
      <c r="K46" s="39">
        <f t="shared" ca="1" si="4"/>
        <v>8.9333772063583783E-2</v>
      </c>
      <c r="L46" s="39">
        <f t="shared" ca="1" si="5"/>
        <v>8.640999963026598E-2</v>
      </c>
      <c r="M46" s="40">
        <f t="shared" ca="1" si="2"/>
        <v>-536.53863501388423</v>
      </c>
      <c r="N46" s="40">
        <f t="shared" ca="1" si="3"/>
        <v>522.1756277656973</v>
      </c>
      <c r="P46" s="35" t="s">
        <v>52</v>
      </c>
      <c r="Q46" s="36">
        <v>7</v>
      </c>
      <c r="R46" s="36"/>
      <c r="S46" s="36"/>
      <c r="T46" s="36"/>
      <c r="U46" s="36"/>
    </row>
    <row r="47" spans="1:21">
      <c r="D47" s="30" t="s">
        <v>53</v>
      </c>
      <c r="E47" s="14">
        <f t="shared" ca="1" si="0"/>
        <v>-242512.08374263655</v>
      </c>
      <c r="F47" s="14">
        <f t="shared" ca="1" si="1"/>
        <v>260338.20997542376</v>
      </c>
      <c r="G47" s="15"/>
      <c r="H47" s="37">
        <f ca="1">-INDIRECT(ADDRESS(D7,7,1,TRUE,E7))</f>
        <v>-242026</v>
      </c>
      <c r="I47" s="37">
        <f ca="1">INDIRECT(ADDRESS(D7,29,1,TRUE,E7))</f>
        <v>259842</v>
      </c>
      <c r="J47" s="38"/>
      <c r="K47" s="39">
        <f t="shared" ca="1" si="4"/>
        <v>8.093302408201046E-2</v>
      </c>
      <c r="L47" s="39">
        <f t="shared" ca="1" si="5"/>
        <v>8.2113184746607379E-2</v>
      </c>
      <c r="M47" s="40">
        <f t="shared" ca="1" si="2"/>
        <v>-486.0837426365548</v>
      </c>
      <c r="N47" s="40">
        <f t="shared" ca="1" si="3"/>
        <v>496.2099754237484</v>
      </c>
      <c r="P47" s="35" t="s">
        <v>54</v>
      </c>
      <c r="Q47" s="36">
        <v>8</v>
      </c>
      <c r="R47" s="36"/>
      <c r="S47" s="36"/>
      <c r="T47" s="36"/>
      <c r="U47" s="36"/>
    </row>
    <row r="48" spans="1:21">
      <c r="D48" s="31" t="s">
        <v>55</v>
      </c>
      <c r="E48" s="16">
        <f t="shared" ca="1" si="0"/>
        <v>-218801.55909816857</v>
      </c>
      <c r="F48" s="16">
        <f t="shared" ca="1" si="1"/>
        <v>244434.89793603096</v>
      </c>
      <c r="G48" s="15"/>
      <c r="H48" s="37">
        <f ca="1">-INDIRECT(ADDRESS(D7,8,1,TRUE,E7))</f>
        <v>-218363</v>
      </c>
      <c r="I48" s="37">
        <f ca="1">INDIRECT(ADDRESS(D7,30,1,TRUE,E7))</f>
        <v>243969</v>
      </c>
      <c r="J48" s="38"/>
      <c r="K48" s="39">
        <f t="shared" ca="1" si="4"/>
        <v>7.3020162865229554E-2</v>
      </c>
      <c r="L48" s="39">
        <f t="shared" ca="1" si="5"/>
        <v>7.7097126597875071E-2</v>
      </c>
      <c r="M48" s="40">
        <f t="shared" ca="1" si="2"/>
        <v>-438.55909816856871</v>
      </c>
      <c r="N48" s="40">
        <f t="shared" ca="1" si="3"/>
        <v>465.89793603095904</v>
      </c>
      <c r="P48" s="35" t="s">
        <v>56</v>
      </c>
      <c r="Q48" s="36">
        <v>9</v>
      </c>
      <c r="R48" s="36"/>
      <c r="S48" s="36"/>
      <c r="T48" s="36"/>
      <c r="U48" s="36"/>
    </row>
    <row r="49" spans="4:21">
      <c r="D49" s="31" t="s">
        <v>57</v>
      </c>
      <c r="E49" s="16">
        <f t="shared" ca="1" si="0"/>
        <v>-208696.30443732845</v>
      </c>
      <c r="F49" s="16">
        <f t="shared" ca="1" si="1"/>
        <v>231207.68659954361</v>
      </c>
      <c r="G49" s="15"/>
      <c r="H49" s="37">
        <f ca="1">-INDIRECT(ADDRESS(D7,9,1,TRUE,E7))</f>
        <v>-208278</v>
      </c>
      <c r="I49" s="37">
        <f ca="1">INDIRECT(ADDRESS(D7,31,1,TRUE,E7))</f>
        <v>230767</v>
      </c>
      <c r="J49" s="38"/>
      <c r="K49" s="39">
        <f t="shared" ca="1" si="4"/>
        <v>6.9647758462946019E-2</v>
      </c>
      <c r="L49" s="39">
        <f t="shared" ca="1" si="5"/>
        <v>7.2925136446072403E-2</v>
      </c>
      <c r="M49" s="40">
        <f t="shared" ca="1" si="2"/>
        <v>-418.30443732845379</v>
      </c>
      <c r="N49" s="40">
        <f t="shared" ca="1" si="3"/>
        <v>440.68659954361556</v>
      </c>
      <c r="P49" s="35" t="s">
        <v>58</v>
      </c>
      <c r="Q49" s="36">
        <v>10</v>
      </c>
      <c r="R49" s="36"/>
      <c r="S49" s="36"/>
      <c r="T49" s="36"/>
      <c r="U49" s="36"/>
    </row>
    <row r="50" spans="4:21">
      <c r="D50" s="30" t="s">
        <v>59</v>
      </c>
      <c r="E50" s="14">
        <f t="shared" ca="1" si="0"/>
        <v>-192935.71439663891</v>
      </c>
      <c r="F50" s="14">
        <f t="shared" ca="1" si="1"/>
        <v>215090.96780248746</v>
      </c>
      <c r="G50" s="15"/>
      <c r="H50" s="37">
        <f ca="1">-INDIRECT(ADDRESS(D7,10,1,TRUE,E7))</f>
        <v>-192549</v>
      </c>
      <c r="I50" s="37">
        <f ca="1">INDIRECT(ADDRESS(D7,32,1,TRUE,E7))</f>
        <v>214681</v>
      </c>
      <c r="J50" s="38"/>
      <c r="K50" s="39">
        <f t="shared" ca="1" si="4"/>
        <v>6.4388011428387987E-2</v>
      </c>
      <c r="L50" s="39">
        <f t="shared" ca="1" si="5"/>
        <v>6.784176774573171E-2</v>
      </c>
      <c r="M50" s="40">
        <f t="shared" ca="1" si="2"/>
        <v>-386.71439663889822</v>
      </c>
      <c r="N50" s="40">
        <f t="shared" ca="1" si="3"/>
        <v>409.96780248745671</v>
      </c>
      <c r="P50" s="35" t="s">
        <v>60</v>
      </c>
      <c r="Q50" s="36">
        <v>11</v>
      </c>
      <c r="R50" s="36"/>
      <c r="S50" s="36"/>
      <c r="T50" s="36"/>
      <c r="U50" s="36"/>
    </row>
    <row r="51" spans="4:21">
      <c r="D51" s="30" t="s">
        <v>61</v>
      </c>
      <c r="E51" s="14">
        <f t="shared" ca="1" si="0"/>
        <v>-174769.30220020545</v>
      </c>
      <c r="F51" s="14">
        <f t="shared" ca="1" si="1"/>
        <v>191606.20536291291</v>
      </c>
      <c r="G51" s="15"/>
      <c r="H51" s="37">
        <f ca="1">-INDIRECT(ADDRESS(D7,11,1,TRUE,E7))</f>
        <v>-174419</v>
      </c>
      <c r="I51" s="37">
        <f ca="1">INDIRECT(ADDRESS(D7,33,1,TRUE,E7))</f>
        <v>191241</v>
      </c>
      <c r="J51" s="38"/>
      <c r="K51" s="39">
        <f t="shared" ca="1" si="4"/>
        <v>5.8325374659582777E-2</v>
      </c>
      <c r="L51" s="39">
        <f t="shared" ca="1" si="5"/>
        <v>6.0434446949014946E-2</v>
      </c>
      <c r="M51" s="40">
        <f t="shared" ca="1" si="2"/>
        <v>-350.30220020545414</v>
      </c>
      <c r="N51" s="40">
        <f t="shared" ca="1" si="3"/>
        <v>365.20536291289733</v>
      </c>
      <c r="P51" s="35" t="s">
        <v>62</v>
      </c>
      <c r="Q51" s="36">
        <v>12</v>
      </c>
      <c r="R51" s="36"/>
      <c r="S51" s="36"/>
      <c r="T51" s="36"/>
      <c r="U51" s="36"/>
    </row>
    <row r="52" spans="4:21">
      <c r="D52" s="31" t="s">
        <v>63</v>
      </c>
      <c r="E52" s="16">
        <f t="shared" ca="1" si="0"/>
        <v>-148607.86502223078</v>
      </c>
      <c r="F52" s="16">
        <f t="shared" ca="1" si="1"/>
        <v>170211.4264749148</v>
      </c>
      <c r="G52" s="15"/>
      <c r="H52" s="37">
        <f ca="1">-INDIRECT(ADDRESS(D7,12,1,TRUE,E7))</f>
        <v>-148310</v>
      </c>
      <c r="I52" s="37">
        <f ca="1">INDIRECT(ADDRESS(D7,34,1,TRUE,E7))</f>
        <v>169887</v>
      </c>
      <c r="J52" s="38"/>
      <c r="K52" s="39">
        <f t="shared" ca="1" si="4"/>
        <v>4.9594575796001135E-2</v>
      </c>
      <c r="L52" s="39">
        <f t="shared" ca="1" si="5"/>
        <v>5.3686327141289271E-2</v>
      </c>
      <c r="M52" s="40">
        <f t="shared" ca="1" si="2"/>
        <v>-297.86502223078281</v>
      </c>
      <c r="N52" s="40">
        <f t="shared" ca="1" si="3"/>
        <v>324.42647491481108</v>
      </c>
      <c r="P52" s="35" t="s">
        <v>64</v>
      </c>
      <c r="Q52" s="36">
        <v>13</v>
      </c>
      <c r="R52" s="36"/>
      <c r="S52" s="36"/>
      <c r="T52" s="36"/>
      <c r="U52" s="36"/>
    </row>
    <row r="53" spans="4:21">
      <c r="D53" s="31" t="s">
        <v>65</v>
      </c>
      <c r="E53" s="16">
        <f t="shared" ca="1" si="0"/>
        <v>-117168.84962921943</v>
      </c>
      <c r="F53" s="16">
        <f t="shared" ca="1" si="1"/>
        <v>134129.65387523911</v>
      </c>
      <c r="G53" s="15"/>
      <c r="H53" s="37">
        <f ca="1">-INDIRECT(ADDRESS(D7,13,1,TRUE,E7))</f>
        <v>-116934</v>
      </c>
      <c r="I53" s="37">
        <f ca="1">INDIRECT(ADDRESS(D7,35,1,TRUE,E7))</f>
        <v>133874</v>
      </c>
      <c r="J53" s="38"/>
      <c r="K53" s="39">
        <f t="shared" ca="1" si="4"/>
        <v>3.910250236753824E-2</v>
      </c>
      <c r="L53" s="39">
        <f t="shared" ca="1" si="5"/>
        <v>4.2305787727801185E-2</v>
      </c>
      <c r="M53" s="40">
        <f t="shared" ca="1" si="2"/>
        <v>-234.84962921943466</v>
      </c>
      <c r="N53" s="40">
        <f t="shared" ca="1" si="3"/>
        <v>255.65387523910255</v>
      </c>
      <c r="P53" s="35" t="s">
        <v>66</v>
      </c>
      <c r="Q53" s="36">
        <v>14</v>
      </c>
      <c r="R53" s="36"/>
      <c r="S53" s="36"/>
      <c r="T53" s="36"/>
      <c r="U53" s="36"/>
    </row>
    <row r="54" spans="4:21">
      <c r="D54" s="30" t="s">
        <v>67</v>
      </c>
      <c r="E54" s="14">
        <f t="shared" ca="1" si="0"/>
        <v>-99682.801132806853</v>
      </c>
      <c r="F54" s="14">
        <f t="shared" ca="1" si="1"/>
        <v>115142.46390116157</v>
      </c>
      <c r="G54" s="15"/>
      <c r="H54" s="37">
        <f ca="1">-INDIRECT(ADDRESS(D7,14,1,TRUE,E7))</f>
        <v>-99483</v>
      </c>
      <c r="I54" s="37">
        <f ca="1">INDIRECT(ADDRESS(D7,36,1,TRUE,E7))</f>
        <v>114923</v>
      </c>
      <c r="J54" s="38"/>
      <c r="K54" s="39">
        <f t="shared" ca="1" si="4"/>
        <v>3.3266921879263577E-2</v>
      </c>
      <c r="L54" s="39">
        <f t="shared" ca="1" si="5"/>
        <v>3.6317044706530736E-2</v>
      </c>
      <c r="M54" s="40">
        <f t="shared" ca="1" si="2"/>
        <v>-199.80113280685703</v>
      </c>
      <c r="N54" s="40">
        <f t="shared" ca="1" si="3"/>
        <v>219.46390116156525</v>
      </c>
      <c r="P54" s="35" t="s">
        <v>68</v>
      </c>
      <c r="Q54" s="36">
        <v>15</v>
      </c>
      <c r="R54" s="36"/>
      <c r="S54" s="36"/>
      <c r="T54" s="36"/>
      <c r="U54" s="36"/>
    </row>
    <row r="55" spans="4:21">
      <c r="D55" s="30" t="s">
        <v>69</v>
      </c>
      <c r="E55" s="14">
        <f t="shared" ca="1" si="0"/>
        <v>-76050.433143127724</v>
      </c>
      <c r="F55" s="14">
        <f t="shared" ca="1" si="1"/>
        <v>86030.976808828869</v>
      </c>
      <c r="G55" s="15"/>
      <c r="H55" s="37">
        <f ca="1">-INDIRECT(ADDRESS(D7,15,1,TRUE,E7))</f>
        <v>-75898</v>
      </c>
      <c r="I55" s="37">
        <f ca="1">INDIRECT(ADDRESS(D7,37,1,TRUE,E7))</f>
        <v>85867</v>
      </c>
      <c r="J55" s="38"/>
      <c r="K55" s="39">
        <f t="shared" ca="1" si="4"/>
        <v>2.5380143710908867E-2</v>
      </c>
      <c r="L55" s="39">
        <f t="shared" ca="1" si="5"/>
        <v>2.7135000633604019E-2</v>
      </c>
      <c r="M55" s="40">
        <f t="shared" ca="1" si="2"/>
        <v>-152.43314312771867</v>
      </c>
      <c r="N55" s="40">
        <f t="shared" ca="1" si="3"/>
        <v>163.97680882886908</v>
      </c>
      <c r="P55" s="35" t="s">
        <v>70</v>
      </c>
      <c r="Q55" s="36">
        <v>16</v>
      </c>
      <c r="R55" s="36"/>
      <c r="S55" s="36"/>
      <c r="T55" s="36"/>
      <c r="U55" s="36"/>
    </row>
    <row r="56" spans="4:21">
      <c r="D56" s="31" t="s">
        <v>71</v>
      </c>
      <c r="E56" s="16">
        <f t="shared" ca="1" si="0"/>
        <v>-55504.251009213338</v>
      </c>
      <c r="F56" s="16">
        <f t="shared" ca="1" si="1"/>
        <v>63012.102361336314</v>
      </c>
      <c r="G56" s="15"/>
      <c r="H56" s="37">
        <f ca="1">-INDIRECT(ADDRESS(D7,16,1,TRUE,E7))</f>
        <v>-55393</v>
      </c>
      <c r="I56" s="37">
        <f ca="1">INDIRECT(ADDRESS(D7,38,1,TRUE,E7))</f>
        <v>62892</v>
      </c>
      <c r="J56" s="38"/>
      <c r="K56" s="39">
        <f t="shared" ca="1" si="4"/>
        <v>1.8523311557331879E-2</v>
      </c>
      <c r="L56" s="39">
        <f t="shared" ca="1" si="5"/>
        <v>1.987462540729994E-2</v>
      </c>
      <c r="M56" s="40">
        <f t="shared" ca="1" si="2"/>
        <v>-111.25100921333527</v>
      </c>
      <c r="N56" s="40">
        <f t="shared" ca="1" si="3"/>
        <v>120.10236133631354</v>
      </c>
      <c r="P56" s="35" t="s">
        <v>72</v>
      </c>
      <c r="Q56" s="36">
        <v>17</v>
      </c>
      <c r="R56" s="36"/>
      <c r="S56" s="36"/>
      <c r="T56" s="36"/>
      <c r="U56" s="36"/>
    </row>
    <row r="57" spans="4:21">
      <c r="D57" s="31" t="s">
        <v>73</v>
      </c>
      <c r="E57" s="16">
        <f t="shared" ca="1" si="0"/>
        <v>-38318.805031219403</v>
      </c>
      <c r="F57" s="16">
        <f t="shared" ca="1" si="1"/>
        <v>42949.863321658799</v>
      </c>
      <c r="G57" s="15"/>
      <c r="H57" s="37">
        <f ca="1">-INDIRECT(ADDRESS(D7,17,1,TRUE,E7))</f>
        <v>-38242</v>
      </c>
      <c r="I57" s="37">
        <f ca="1">INDIRECT(ADDRESS(D7,39,1,TRUE,E7))</f>
        <v>42868</v>
      </c>
      <c r="J57" s="38"/>
      <c r="K57" s="39">
        <f t="shared" ca="1" si="4"/>
        <v>1.2788050486081014E-2</v>
      </c>
      <c r="L57" s="39">
        <f t="shared" ca="1" si="5"/>
        <v>1.3546801532152481E-2</v>
      </c>
      <c r="M57" s="40">
        <f t="shared" ca="1" si="2"/>
        <v>-76.805031219402579</v>
      </c>
      <c r="N57" s="40">
        <f t="shared" ca="1" si="3"/>
        <v>81.863321658797446</v>
      </c>
      <c r="P57" s="35" t="s">
        <v>74</v>
      </c>
      <c r="Q57" s="36">
        <v>18</v>
      </c>
      <c r="R57" s="36"/>
      <c r="S57" s="36"/>
      <c r="T57" s="36"/>
      <c r="U57" s="36"/>
    </row>
    <row r="58" spans="4:21">
      <c r="D58" s="30" t="s">
        <v>75</v>
      </c>
      <c r="E58" s="14">
        <f t="shared" ca="1" si="0"/>
        <v>-24504.115293093208</v>
      </c>
      <c r="F58" s="14">
        <f t="shared" ca="1" si="1"/>
        <v>29968.119851967349</v>
      </c>
      <c r="G58" s="15"/>
      <c r="H58" s="37">
        <f ca="1">-INDIRECT(ADDRESS(D7,18,1,TRUE,E7))</f>
        <v>-24455</v>
      </c>
      <c r="I58" s="37">
        <f ca="1">INDIRECT(ADDRESS(D7,40,1,TRUE,E7))</f>
        <v>29911</v>
      </c>
      <c r="J58" s="38"/>
      <c r="K58" s="39">
        <f t="shared" ca="1" si="4"/>
        <v>8.1777044777237382E-3</v>
      </c>
      <c r="L58" s="39">
        <f t="shared" ca="1" si="5"/>
        <v>9.4522343152984249E-3</v>
      </c>
      <c r="M58" s="40">
        <f t="shared" ca="1" si="2"/>
        <v>-49.11529309320877</v>
      </c>
      <c r="N58" s="40">
        <f t="shared" ca="1" si="3"/>
        <v>57.119851967348382</v>
      </c>
      <c r="P58" s="35" t="s">
        <v>76</v>
      </c>
      <c r="Q58" s="36">
        <v>19</v>
      </c>
      <c r="R58" s="36"/>
      <c r="S58" s="36"/>
      <c r="T58" s="36"/>
      <c r="U58" s="36"/>
    </row>
    <row r="59" spans="4:21">
      <c r="D59" s="30" t="s">
        <v>77</v>
      </c>
      <c r="E59" s="14">
        <f t="shared" ca="1" si="0"/>
        <v>-14117.296273334296</v>
      </c>
      <c r="F59" s="14">
        <f t="shared" ca="1" si="1"/>
        <v>17691.720783191449</v>
      </c>
      <c r="G59" s="15"/>
      <c r="H59" s="37">
        <f ca="1">-INDIRECT(ADDRESS(D7,19,1,TRUE,E7))</f>
        <v>-14089</v>
      </c>
      <c r="I59" s="37">
        <f ca="1">INDIRECT(ADDRESS(D7,41,1,TRUE,E7))</f>
        <v>17658</v>
      </c>
      <c r="J59" s="38"/>
      <c r="K59" s="39">
        <f t="shared" ca="1" si="4"/>
        <v>4.711334221494572E-3</v>
      </c>
      <c r="L59" s="39">
        <f t="shared" ca="1" si="5"/>
        <v>5.580139531929376E-3</v>
      </c>
      <c r="M59" s="40">
        <f t="shared" ca="1" si="2"/>
        <v>-28.296273334296398</v>
      </c>
      <c r="N59" s="40">
        <f t="shared" ca="1" si="3"/>
        <v>33.720783191449222</v>
      </c>
      <c r="P59" s="35" t="s">
        <v>78</v>
      </c>
      <c r="Q59" s="36">
        <v>20</v>
      </c>
      <c r="R59" s="36"/>
      <c r="S59" s="36"/>
      <c r="T59" s="36"/>
      <c r="U59" s="36"/>
    </row>
    <row r="60" spans="4:21">
      <c r="D60" s="31" t="s">
        <v>79</v>
      </c>
      <c r="E60" s="16">
        <f t="shared" ca="1" si="0"/>
        <v>-5826.6788153480684</v>
      </c>
      <c r="F60" s="16">
        <f t="shared" ca="1" si="1"/>
        <v>8203.6362992848335</v>
      </c>
      <c r="G60" s="15"/>
      <c r="H60" s="37">
        <f ca="1">-INDIRECT(ADDRESS(D7,20,1,TRUE,E7))</f>
        <v>-5815</v>
      </c>
      <c r="I60" s="37">
        <f ca="1">INDIRECT(ADDRESS(D7,42,1,TRUE,E7))</f>
        <v>8188</v>
      </c>
      <c r="J60" s="38"/>
      <c r="K60" s="39">
        <f t="shared" ca="1" si="4"/>
        <v>1.9445246999780636E-3</v>
      </c>
      <c r="L60" s="39">
        <f t="shared" ca="1" si="5"/>
        <v>2.5875060871807529E-3</v>
      </c>
      <c r="M60" s="40">
        <f t="shared" ca="1" si="2"/>
        <v>-11.67881534806825</v>
      </c>
      <c r="N60" s="40">
        <f t="shared" ca="1" si="3"/>
        <v>15.63629928483329</v>
      </c>
      <c r="P60" s="35" t="s">
        <v>80</v>
      </c>
      <c r="Q60" s="36">
        <v>21</v>
      </c>
      <c r="R60" s="36"/>
      <c r="S60" s="36"/>
      <c r="T60" s="36"/>
      <c r="U60" s="36"/>
    </row>
    <row r="61" spans="4:21">
      <c r="D61" s="31" t="s">
        <v>81</v>
      </c>
      <c r="E61" s="16">
        <f t="shared" ca="1" si="0"/>
        <v>-1996.0007222998026</v>
      </c>
      <c r="F61" s="16">
        <f t="shared" ca="1" si="1"/>
        <v>3022.7614454008722</v>
      </c>
      <c r="G61" s="15"/>
      <c r="H61" s="37">
        <f ca="1">-INDIRECT(ADDRESS(D7,21,1,TRUE,E7))</f>
        <v>-1992</v>
      </c>
      <c r="I61" s="37">
        <f ca="1">INDIRECT(ADDRESS(D7,43,1,TRUE,E7))</f>
        <v>3017</v>
      </c>
      <c r="J61" s="38"/>
      <c r="K61" s="39">
        <f t="shared" ca="1" si="4"/>
        <v>6.6612092903805718E-4</v>
      </c>
      <c r="L61" s="39">
        <f t="shared" ca="1" si="5"/>
        <v>9.5340814179583917E-4</v>
      </c>
      <c r="M61" s="40">
        <f t="shared" ca="1" si="2"/>
        <v>-4.0007222998025718</v>
      </c>
      <c r="N61" s="40">
        <f t="shared" ca="1" si="3"/>
        <v>5.7614454008722564</v>
      </c>
      <c r="P61" s="35" t="s">
        <v>82</v>
      </c>
      <c r="Q61" s="36">
        <v>22</v>
      </c>
      <c r="R61" s="36"/>
      <c r="S61" s="36"/>
      <c r="T61" s="36"/>
      <c r="U61" s="36"/>
    </row>
    <row r="62" spans="4:21" ht="13.5" thickBot="1">
      <c r="D62" s="32" t="s">
        <v>83</v>
      </c>
      <c r="E62" s="17">
        <f t="shared" ca="1" si="0"/>
        <v>-227.45590560344135</v>
      </c>
      <c r="F62" s="17">
        <f t="shared" ca="1" si="1"/>
        <v>456.87080513848122</v>
      </c>
      <c r="G62" s="15"/>
      <c r="H62" s="37">
        <f ca="1">-INDIRECT(ADDRESS(D7,22,1,TRUE,E7))</f>
        <v>-227</v>
      </c>
      <c r="I62" s="37">
        <f ca="1">INDIRECT(ADDRESS(D7,44,1,TRUE,E7))</f>
        <v>456</v>
      </c>
      <c r="J62" s="38"/>
      <c r="K62" s="39">
        <f t="shared" ca="1" si="4"/>
        <v>7.5908358881344868E-5</v>
      </c>
      <c r="L62" s="39">
        <f t="shared" ca="1" si="5"/>
        <v>1.4410146259824418E-4</v>
      </c>
      <c r="M62" s="40">
        <f t="shared" ca="1" si="2"/>
        <v>-0.45590560344135728</v>
      </c>
      <c r="N62" s="40">
        <f t="shared" ca="1" si="3"/>
        <v>0.87080513848118957</v>
      </c>
      <c r="P62" s="35" t="s">
        <v>84</v>
      </c>
      <c r="Q62" s="36">
        <v>23</v>
      </c>
      <c r="R62" s="36"/>
      <c r="S62" s="36"/>
      <c r="T62" s="36"/>
      <c r="U62" s="36"/>
    </row>
    <row r="63" spans="4:21" ht="13.5" thickTop="1">
      <c r="D63" s="18"/>
      <c r="E63" s="19"/>
      <c r="F63" s="19"/>
      <c r="G63" s="19"/>
      <c r="H63" s="37">
        <f ca="1">SUM(H42:H62)</f>
        <v>-2990448</v>
      </c>
      <c r="I63" s="37">
        <f ca="1">SUM(I42:I62)</f>
        <v>3164437</v>
      </c>
      <c r="J63" s="41"/>
      <c r="K63" s="42"/>
      <c r="L63" s="42"/>
      <c r="M63" s="40"/>
      <c r="N63" s="40"/>
      <c r="P63" s="35" t="s">
        <v>85</v>
      </c>
      <c r="Q63" s="36">
        <v>24</v>
      </c>
      <c r="R63" s="36"/>
      <c r="S63" s="36"/>
      <c r="T63" s="36"/>
      <c r="U63" s="36"/>
    </row>
    <row r="64" spans="4:21">
      <c r="H64" s="37">
        <f ca="1">-INDIRECT(ADDRESS(D7,23,1,TRUE,E7))</f>
        <v>-6006</v>
      </c>
      <c r="I64" s="37">
        <f ca="1">INDIRECT(ADDRESS(D7,45,1,TRUE,E7))</f>
        <v>6043</v>
      </c>
      <c r="J64" s="20"/>
      <c r="K64" s="20"/>
      <c r="L64" s="20"/>
      <c r="M64" s="20"/>
      <c r="N64" s="20"/>
      <c r="P64" s="35" t="s">
        <v>86</v>
      </c>
      <c r="Q64" s="36">
        <v>25</v>
      </c>
      <c r="R64" s="36"/>
      <c r="S64" s="36"/>
      <c r="T64" s="36"/>
      <c r="U64" s="36"/>
    </row>
    <row r="65" spans="4:21">
      <c r="H65" s="24"/>
      <c r="I65" s="24"/>
      <c r="J65" s="27"/>
      <c r="K65" s="27"/>
      <c r="L65" s="27"/>
      <c r="M65" s="27"/>
      <c r="N65" s="27"/>
      <c r="P65" s="35" t="s">
        <v>87</v>
      </c>
      <c r="Q65" s="36">
        <v>26</v>
      </c>
      <c r="R65" s="36"/>
      <c r="S65" s="36"/>
      <c r="T65" s="36"/>
      <c r="U65" s="36"/>
    </row>
    <row r="66" spans="4:21">
      <c r="E66" s="21"/>
      <c r="F66" s="21"/>
      <c r="H66" s="26"/>
      <c r="I66" s="26"/>
      <c r="J66" s="27"/>
      <c r="K66" s="27"/>
      <c r="L66" s="27"/>
      <c r="M66" s="27"/>
      <c r="N66" s="27"/>
      <c r="P66" s="35" t="s">
        <v>88</v>
      </c>
      <c r="Q66" s="36">
        <v>27</v>
      </c>
      <c r="R66" s="36"/>
      <c r="S66" s="36"/>
      <c r="T66" s="36"/>
      <c r="U66" s="36"/>
    </row>
    <row r="67" spans="4:21">
      <c r="D67" s="25">
        <v>1990</v>
      </c>
      <c r="E67" s="25" t="s">
        <v>40</v>
      </c>
      <c r="F67" s="25" t="s">
        <v>41</v>
      </c>
      <c r="G67" s="12"/>
      <c r="H67" s="28"/>
      <c r="I67" s="29"/>
      <c r="J67" s="29"/>
      <c r="K67" s="29"/>
      <c r="L67" s="24"/>
      <c r="M67" s="24"/>
      <c r="N67" s="24"/>
      <c r="P67" s="35" t="s">
        <v>89</v>
      </c>
      <c r="Q67" s="36">
        <v>28</v>
      </c>
      <c r="R67" s="36"/>
      <c r="S67" s="36"/>
      <c r="T67" s="36"/>
      <c r="U67" s="36"/>
    </row>
    <row r="68" spans="4:21">
      <c r="D68" s="30" t="s">
        <v>43</v>
      </c>
      <c r="E68" s="14">
        <f t="shared" ref="E68:E88" ca="1" si="6">H68+M68</f>
        <v>-274602.40459222166</v>
      </c>
      <c r="F68" s="14">
        <f t="shared" ref="F68:F88" ca="1" si="7">I68+N68</f>
        <v>269259.21359154885</v>
      </c>
      <c r="G68" s="15"/>
      <c r="H68" s="37">
        <f ca="1">-INDIRECT(ADDRESS(F7,2,1,TRUE,G7))</f>
        <v>-274052</v>
      </c>
      <c r="I68" s="37">
        <f ca="1">INDIRECT(ADDRESS(F7,24,1,TRUE,G7))</f>
        <v>268746</v>
      </c>
      <c r="J68" s="38"/>
      <c r="K68" s="39">
        <f ca="1">H68/H$63</f>
        <v>9.1642456247358256E-2</v>
      </c>
      <c r="L68" s="39">
        <f ca="1">I68/I$63</f>
        <v>8.4926955411025726E-2</v>
      </c>
      <c r="M68" s="40">
        <f t="shared" ref="M68:M88" ca="1" si="8">K68*H$64</f>
        <v>-550.40459222163372</v>
      </c>
      <c r="N68" s="40">
        <f t="shared" ref="N68:N88" ca="1" si="9">L68*I$64</f>
        <v>513.2135915488285</v>
      </c>
      <c r="P68" s="35" t="s">
        <v>90</v>
      </c>
      <c r="Q68" s="36">
        <v>29</v>
      </c>
      <c r="R68" s="36"/>
      <c r="S68" s="36"/>
      <c r="T68" s="36"/>
      <c r="U68" s="36"/>
    </row>
    <row r="69" spans="4:21">
      <c r="D69" s="30" t="s">
        <v>45</v>
      </c>
      <c r="E69" s="14">
        <f t="shared" ca="1" si="6"/>
        <v>-278629.47633063677</v>
      </c>
      <c r="F69" s="14">
        <f t="shared" ca="1" si="7"/>
        <v>274595.38444279344</v>
      </c>
      <c r="G69" s="15"/>
      <c r="H69" s="37">
        <f ca="1">-INDIRECT(ADDRESS(F7,3,1,TRUE,G7))</f>
        <v>-278071</v>
      </c>
      <c r="I69" s="37">
        <f ca="1">INDIRECT(ADDRESS(F7,25,1,TRUE,G7))</f>
        <v>274072</v>
      </c>
      <c r="J69" s="38"/>
      <c r="K69" s="39">
        <f t="shared" ref="K69:K88" ca="1" si="10">H69/H$63</f>
        <v>9.2986402037420479E-2</v>
      </c>
      <c r="L69" s="39">
        <f t="shared" ref="L69:L88" ca="1" si="11">I69/I$63</f>
        <v>8.6610035213214864E-2</v>
      </c>
      <c r="M69" s="40">
        <f t="shared" ca="1" si="8"/>
        <v>-558.47633063674743</v>
      </c>
      <c r="N69" s="40">
        <f t="shared" ca="1" si="9"/>
        <v>523.38444279345742</v>
      </c>
      <c r="P69" s="35" t="s">
        <v>91</v>
      </c>
      <c r="Q69" s="36">
        <v>30</v>
      </c>
      <c r="R69" s="36"/>
      <c r="S69" s="36"/>
      <c r="T69" s="36"/>
      <c r="U69" s="36"/>
    </row>
    <row r="70" spans="4:21">
      <c r="D70" s="31" t="s">
        <v>47</v>
      </c>
      <c r="E70" s="16">
        <f t="shared" ca="1" si="6"/>
        <v>-275532.26838252996</v>
      </c>
      <c r="F70" s="16">
        <f t="shared" ca="1" si="7"/>
        <v>273378.06420541788</v>
      </c>
      <c r="G70" s="15"/>
      <c r="H70" s="37">
        <f ca="1">-INDIRECT(ADDRESS(F7,4,1,TRUE,G7))</f>
        <v>-274980</v>
      </c>
      <c r="I70" s="37">
        <f ca="1">INDIRECT(ADDRESS(F7,26,1,TRUE,G7))</f>
        <v>272857</v>
      </c>
      <c r="J70" s="38"/>
      <c r="K70" s="39">
        <f t="shared" ca="1" si="10"/>
        <v>9.195277764401856E-2</v>
      </c>
      <c r="L70" s="39">
        <f t="shared" ca="1" si="11"/>
        <v>8.6226080658265591E-2</v>
      </c>
      <c r="M70" s="40">
        <f t="shared" ca="1" si="8"/>
        <v>-552.2683825299755</v>
      </c>
      <c r="N70" s="40">
        <f t="shared" ca="1" si="9"/>
        <v>521.06420541789896</v>
      </c>
      <c r="P70" s="35" t="s">
        <v>92</v>
      </c>
      <c r="Q70" s="36">
        <v>31</v>
      </c>
      <c r="R70" s="36"/>
      <c r="S70" s="36"/>
      <c r="T70" s="36"/>
      <c r="U70" s="36"/>
    </row>
    <row r="71" spans="4:21">
      <c r="D71" s="31" t="s">
        <v>49</v>
      </c>
      <c r="E71" s="16">
        <f t="shared" ca="1" si="6"/>
        <v>-230410.82835949663</v>
      </c>
      <c r="F71" s="16">
        <f t="shared" ca="1" si="7"/>
        <v>249643.82626040588</v>
      </c>
      <c r="G71" s="15"/>
      <c r="H71" s="37">
        <f ca="1">-INDIRECT(ADDRESS(F7,5,1,TRUE,G7))</f>
        <v>-229949</v>
      </c>
      <c r="I71" s="37">
        <f ca="1">INDIRECT(ADDRESS(F7,27,1,TRUE,G7))</f>
        <v>249168</v>
      </c>
      <c r="J71" s="38"/>
      <c r="K71" s="39">
        <f t="shared" ca="1" si="10"/>
        <v>7.6894498750688864E-2</v>
      </c>
      <c r="L71" s="39">
        <f t="shared" ca="1" si="11"/>
        <v>7.874007287868269E-2</v>
      </c>
      <c r="M71" s="40">
        <f t="shared" ca="1" si="8"/>
        <v>-461.82835949663729</v>
      </c>
      <c r="N71" s="40">
        <f t="shared" ca="1" si="9"/>
        <v>475.82626040587951</v>
      </c>
      <c r="P71" s="35" t="s">
        <v>93</v>
      </c>
      <c r="Q71" s="36">
        <v>32</v>
      </c>
      <c r="R71" s="36"/>
      <c r="S71" s="36"/>
      <c r="T71" s="36"/>
      <c r="U71" s="36"/>
    </row>
    <row r="72" spans="4:21">
      <c r="D72" s="30" t="s">
        <v>51</v>
      </c>
      <c r="E72" s="14">
        <f t="shared" ca="1" si="6"/>
        <v>-167260.2512901077</v>
      </c>
      <c r="F72" s="14">
        <f t="shared" ca="1" si="7"/>
        <v>201365.80736478558</v>
      </c>
      <c r="G72" s="15"/>
      <c r="H72" s="37">
        <f ca="1">-INDIRECT(ADDRESS(F7,6,1,TRUE,G7))</f>
        <v>-166925</v>
      </c>
      <c r="I72" s="37">
        <f ca="1">INDIRECT(ADDRESS(F7,28,1,TRUE,G7))</f>
        <v>200982</v>
      </c>
      <c r="J72" s="38"/>
      <c r="K72" s="39">
        <f t="shared" ca="1" si="10"/>
        <v>5.5819395622328162E-2</v>
      </c>
      <c r="L72" s="39">
        <f t="shared" ca="1" si="11"/>
        <v>6.3512719640176116E-2</v>
      </c>
      <c r="M72" s="40">
        <f t="shared" ca="1" si="8"/>
        <v>-335.25129010770291</v>
      </c>
      <c r="N72" s="40">
        <f t="shared" ca="1" si="9"/>
        <v>383.80736478558424</v>
      </c>
      <c r="P72" s="35" t="s">
        <v>94</v>
      </c>
      <c r="Q72" s="36">
        <v>33</v>
      </c>
      <c r="R72" s="36"/>
      <c r="S72" s="36"/>
      <c r="T72" s="36"/>
      <c r="U72" s="36"/>
    </row>
    <row r="73" spans="4:21">
      <c r="D73" s="30" t="s">
        <v>53</v>
      </c>
      <c r="E73" s="14">
        <f t="shared" ca="1" si="6"/>
        <v>-131229.03142405418</v>
      </c>
      <c r="F73" s="14">
        <f t="shared" ca="1" si="7"/>
        <v>154768.99287930207</v>
      </c>
      <c r="G73" s="15"/>
      <c r="H73" s="37">
        <f ca="1">-INDIRECT(ADDRESS(F7,7,1,TRUE,G7))</f>
        <v>-130966</v>
      </c>
      <c r="I73" s="37">
        <f ca="1">INDIRECT(ADDRESS(F7,29,1,TRUE,G7))</f>
        <v>154474</v>
      </c>
      <c r="J73" s="38"/>
      <c r="K73" s="39">
        <f t="shared" ca="1" si="10"/>
        <v>4.3794775899798292E-2</v>
      </c>
      <c r="L73" s="39">
        <f t="shared" ca="1" si="11"/>
        <v>4.881563450307274E-2</v>
      </c>
      <c r="M73" s="40">
        <f t="shared" ca="1" si="8"/>
        <v>-263.03142405418856</v>
      </c>
      <c r="N73" s="40">
        <f t="shared" ca="1" si="9"/>
        <v>294.99287930206856</v>
      </c>
      <c r="P73" s="35" t="s">
        <v>95</v>
      </c>
      <c r="Q73" s="36">
        <v>34</v>
      </c>
      <c r="R73" s="36"/>
      <c r="S73" s="36"/>
      <c r="T73" s="36"/>
      <c r="U73" s="36"/>
    </row>
    <row r="74" spans="4:21">
      <c r="D74" s="31" t="s">
        <v>55</v>
      </c>
      <c r="E74" s="16">
        <f t="shared" ca="1" si="6"/>
        <v>-111280.04629339818</v>
      </c>
      <c r="F74" s="16">
        <f t="shared" ca="1" si="7"/>
        <v>127481.98327854212</v>
      </c>
      <c r="G74" s="15"/>
      <c r="H74" s="37">
        <f ca="1">-INDIRECT(ADDRESS(F7,8,1,TRUE,G7))</f>
        <v>-111057</v>
      </c>
      <c r="I74" s="37">
        <f ca="1">INDIRECT(ADDRESS(F7,30,1,TRUE,G7))</f>
        <v>127239</v>
      </c>
      <c r="J74" s="38"/>
      <c r="K74" s="39">
        <f t="shared" ca="1" si="10"/>
        <v>3.7137244988041926E-2</v>
      </c>
      <c r="L74" s="39">
        <f t="shared" ca="1" si="11"/>
        <v>4.0209048244600858E-2</v>
      </c>
      <c r="M74" s="40">
        <f t="shared" ca="1" si="8"/>
        <v>-223.04629339817981</v>
      </c>
      <c r="N74" s="40">
        <f t="shared" ca="1" si="9"/>
        <v>242.98327854212297</v>
      </c>
      <c r="P74" s="35" t="s">
        <v>96</v>
      </c>
      <c r="Q74" s="36">
        <v>35</v>
      </c>
      <c r="R74" s="36"/>
      <c r="S74" s="36"/>
      <c r="T74" s="36"/>
      <c r="U74" s="36"/>
    </row>
    <row r="75" spans="4:21">
      <c r="D75" s="31" t="s">
        <v>57</v>
      </c>
      <c r="E75" s="16">
        <f t="shared" ca="1" si="6"/>
        <v>-95411.239346077913</v>
      </c>
      <c r="F75" s="16">
        <f t="shared" ca="1" si="7"/>
        <v>106170.36289235653</v>
      </c>
      <c r="G75" s="15"/>
      <c r="H75" s="37">
        <f ca="1">-INDIRECT(ADDRESS(F7,9,1,TRUE,G7))</f>
        <v>-95220</v>
      </c>
      <c r="I75" s="37">
        <f ca="1">INDIRECT(ADDRESS(F7,31,1,TRUE,G7))</f>
        <v>105968</v>
      </c>
      <c r="J75" s="38"/>
      <c r="K75" s="39">
        <f t="shared" ca="1" si="10"/>
        <v>3.1841382963355321E-2</v>
      </c>
      <c r="L75" s="39">
        <f t="shared" ca="1" si="11"/>
        <v>3.34871574311639E-2</v>
      </c>
      <c r="M75" s="40">
        <f t="shared" ca="1" si="8"/>
        <v>-191.23934607791205</v>
      </c>
      <c r="N75" s="40">
        <f t="shared" ca="1" si="9"/>
        <v>202.36289235652345</v>
      </c>
      <c r="P75" s="35" t="s">
        <v>97</v>
      </c>
      <c r="Q75" s="36">
        <v>36</v>
      </c>
      <c r="R75" s="36"/>
      <c r="S75" s="36"/>
      <c r="T75" s="36"/>
      <c r="U75" s="36"/>
    </row>
    <row r="76" spans="4:21">
      <c r="D76" s="30" t="s">
        <v>59</v>
      </c>
      <c r="E76" s="14">
        <f t="shared" ca="1" si="6"/>
        <v>-73709.741533041204</v>
      </c>
      <c r="F76" s="14">
        <f t="shared" ca="1" si="7"/>
        <v>80282.019177502982</v>
      </c>
      <c r="G76" s="15"/>
      <c r="H76" s="37">
        <f ca="1">-INDIRECT(ADDRESS(F7,10,1,TRUE,G7))</f>
        <v>-73562</v>
      </c>
      <c r="I76" s="37">
        <f ca="1">INDIRECT(ADDRESS(F7,32,1,TRUE,G7))</f>
        <v>80129</v>
      </c>
      <c r="J76" s="38"/>
      <c r="K76" s="39">
        <f t="shared" ca="1" si="10"/>
        <v>2.4598989850350181E-2</v>
      </c>
      <c r="L76" s="39">
        <f t="shared" ca="1" si="11"/>
        <v>2.5321723895909445E-2</v>
      </c>
      <c r="M76" s="40">
        <f t="shared" ca="1" si="8"/>
        <v>-147.74153304120318</v>
      </c>
      <c r="N76" s="40">
        <f t="shared" ca="1" si="9"/>
        <v>153.01917750298077</v>
      </c>
      <c r="P76" s="35" t="s">
        <v>98</v>
      </c>
      <c r="Q76" s="36">
        <v>37</v>
      </c>
      <c r="R76" s="36"/>
      <c r="S76" s="36"/>
      <c r="T76" s="36"/>
      <c r="U76" s="36"/>
    </row>
    <row r="77" spans="4:21">
      <c r="D77" s="30" t="s">
        <v>61</v>
      </c>
      <c r="E77" s="14">
        <f t="shared" ca="1" si="6"/>
        <v>-62055.38189395034</v>
      </c>
      <c r="F77" s="14">
        <f t="shared" ca="1" si="7"/>
        <v>67830.285918158581</v>
      </c>
      <c r="G77" s="15"/>
      <c r="H77" s="37">
        <f ca="1">-INDIRECT(ADDRESS(F7,11,1,TRUE,G7))</f>
        <v>-61931</v>
      </c>
      <c r="I77" s="37">
        <f ca="1">INDIRECT(ADDRESS(F7,33,1,TRUE,G7))</f>
        <v>67701</v>
      </c>
      <c r="J77" s="38"/>
      <c r="K77" s="39">
        <f t="shared" ca="1" si="10"/>
        <v>2.070960605233731E-2</v>
      </c>
      <c r="L77" s="39">
        <f t="shared" ca="1" si="11"/>
        <v>2.1394327016148528E-2</v>
      </c>
      <c r="M77" s="40">
        <f t="shared" ca="1" si="8"/>
        <v>-124.38189395033788</v>
      </c>
      <c r="N77" s="40">
        <f t="shared" ca="1" si="9"/>
        <v>129.28591815858556</v>
      </c>
      <c r="P77" s="35" t="s">
        <v>99</v>
      </c>
      <c r="Q77" s="36">
        <v>38</v>
      </c>
      <c r="R77" s="36"/>
      <c r="S77" s="36"/>
      <c r="T77" s="36"/>
      <c r="U77" s="36"/>
    </row>
    <row r="78" spans="4:21">
      <c r="D78" s="31" t="s">
        <v>63</v>
      </c>
      <c r="E78" s="16">
        <f t="shared" ca="1" si="6"/>
        <v>-50567.355648384459</v>
      </c>
      <c r="F78" s="16">
        <f t="shared" ca="1" si="7"/>
        <v>55826.406277009148</v>
      </c>
      <c r="G78" s="15"/>
      <c r="H78" s="37">
        <f ca="1">-INDIRECT(ADDRESS(F7,12,1,TRUE,G7))</f>
        <v>-50466</v>
      </c>
      <c r="I78" s="37">
        <f ca="1">INDIRECT(ADDRESS(F7,34,1,TRUE,G7))</f>
        <v>55720</v>
      </c>
      <c r="J78" s="38"/>
      <c r="K78" s="39">
        <f t="shared" ca="1" si="10"/>
        <v>1.6875732331744275E-2</v>
      </c>
      <c r="L78" s="39">
        <f t="shared" ca="1" si="11"/>
        <v>1.7608187491171417E-2</v>
      </c>
      <c r="M78" s="40">
        <f t="shared" ca="1" si="8"/>
        <v>-101.35564838445612</v>
      </c>
      <c r="N78" s="40">
        <f t="shared" ca="1" si="9"/>
        <v>106.40627700914887</v>
      </c>
      <c r="P78" s="36" t="s">
        <v>100</v>
      </c>
      <c r="Q78" s="36">
        <v>39</v>
      </c>
      <c r="R78" s="36"/>
      <c r="S78" s="36"/>
      <c r="T78" s="36"/>
      <c r="U78" s="36"/>
    </row>
    <row r="79" spans="4:21">
      <c r="D79" s="31" t="s">
        <v>65</v>
      </c>
      <c r="E79" s="16">
        <f t="shared" ca="1" si="6"/>
        <v>-41028.235730566121</v>
      </c>
      <c r="F79" s="16">
        <f t="shared" ca="1" si="7"/>
        <v>44795.38091609977</v>
      </c>
      <c r="G79" s="15"/>
      <c r="H79" s="37">
        <f ca="1">-INDIRECT(ADDRESS(F7,13,1,TRUE,G7))</f>
        <v>-40946</v>
      </c>
      <c r="I79" s="37">
        <f ca="1">INDIRECT(ADDRESS(F7,35,1,TRUE,G7))</f>
        <v>44710</v>
      </c>
      <c r="J79" s="38"/>
      <c r="K79" s="39">
        <f t="shared" ca="1" si="10"/>
        <v>1.3692262831522233E-2</v>
      </c>
      <c r="L79" s="39">
        <f t="shared" ca="1" si="11"/>
        <v>1.4128895598174335E-2</v>
      </c>
      <c r="M79" s="40">
        <f t="shared" ca="1" si="8"/>
        <v>-82.235730566122527</v>
      </c>
      <c r="N79" s="40">
        <f t="shared" ca="1" si="9"/>
        <v>85.380916099767504</v>
      </c>
      <c r="P79" s="35" t="s">
        <v>101</v>
      </c>
      <c r="Q79" s="36">
        <v>40</v>
      </c>
      <c r="R79" s="36"/>
      <c r="S79" s="36"/>
      <c r="T79" s="36"/>
      <c r="U79" s="36"/>
    </row>
    <row r="80" spans="4:21">
      <c r="D80" s="30" t="s">
        <v>67</v>
      </c>
      <c r="E80" s="14">
        <f t="shared" ca="1" si="6"/>
        <v>-36856.874783310057</v>
      </c>
      <c r="F80" s="14">
        <f t="shared" ca="1" si="7"/>
        <v>40796.759461477668</v>
      </c>
      <c r="G80" s="15"/>
      <c r="H80" s="37">
        <f ca="1">-INDIRECT(ADDRESS(F7,14,1,TRUE,G7))</f>
        <v>-36783</v>
      </c>
      <c r="I80" s="37">
        <f ca="1">INDIRECT(ADDRESS(F7,36,1,TRUE,G7))</f>
        <v>40719</v>
      </c>
      <c r="J80" s="38"/>
      <c r="K80" s="39">
        <f t="shared" ca="1" si="10"/>
        <v>1.2300163721288582E-2</v>
      </c>
      <c r="L80" s="39">
        <f t="shared" ca="1" si="11"/>
        <v>1.2867691788460317E-2</v>
      </c>
      <c r="M80" s="40">
        <f t="shared" ca="1" si="8"/>
        <v>-73.874783310059229</v>
      </c>
      <c r="N80" s="40">
        <f t="shared" ca="1" si="9"/>
        <v>77.759461477665695</v>
      </c>
      <c r="P80" s="35" t="s">
        <v>102</v>
      </c>
      <c r="Q80" s="36">
        <v>41</v>
      </c>
      <c r="R80" s="36"/>
      <c r="S80" s="36"/>
      <c r="T80" s="36"/>
      <c r="U80" s="36"/>
    </row>
    <row r="81" spans="4:21">
      <c r="D81" s="30" t="s">
        <v>69</v>
      </c>
      <c r="E81" s="14">
        <f t="shared" ca="1" si="6"/>
        <v>-26614.344972392097</v>
      </c>
      <c r="F81" s="14">
        <f t="shared" ca="1" si="7"/>
        <v>28973.223559198683</v>
      </c>
      <c r="G81" s="15"/>
      <c r="H81" s="37">
        <f ca="1">-INDIRECT(ADDRESS(F7,15,1,TRUE,G7))</f>
        <v>-26561</v>
      </c>
      <c r="I81" s="37">
        <f ca="1">INDIRECT(ADDRESS(F7,37,1,TRUE,G7))</f>
        <v>28918</v>
      </c>
      <c r="J81" s="38"/>
      <c r="K81" s="39">
        <f t="shared" ca="1" si="10"/>
        <v>8.8819467852308421E-3</v>
      </c>
      <c r="L81" s="39">
        <f t="shared" ca="1" si="11"/>
        <v>9.1384344197719854E-3</v>
      </c>
      <c r="M81" s="40">
        <f t="shared" ca="1" si="8"/>
        <v>-53.344972392096437</v>
      </c>
      <c r="N81" s="40">
        <f t="shared" ca="1" si="9"/>
        <v>55.223559198682111</v>
      </c>
      <c r="P81" s="35" t="s">
        <v>103</v>
      </c>
      <c r="Q81" s="36">
        <v>42</v>
      </c>
      <c r="R81" s="36"/>
      <c r="S81" s="36"/>
      <c r="T81" s="36"/>
      <c r="U81" s="36"/>
    </row>
    <row r="82" spans="4:21">
      <c r="D82" s="31" t="s">
        <v>71</v>
      </c>
      <c r="E82" s="16">
        <f t="shared" ca="1" si="6"/>
        <v>-19354.794152581821</v>
      </c>
      <c r="F82" s="16">
        <f t="shared" ca="1" si="7"/>
        <v>21244.492438939375</v>
      </c>
      <c r="G82" s="15"/>
      <c r="H82" s="37">
        <f ca="1">-INDIRECT(ADDRESS(F7,16,1,TRUE,G7))</f>
        <v>-19316</v>
      </c>
      <c r="I82" s="37">
        <f ca="1">INDIRECT(ADDRESS(F7,38,1,TRUE,G7))</f>
        <v>21204</v>
      </c>
      <c r="J82" s="38"/>
      <c r="K82" s="39">
        <f t="shared" ca="1" si="10"/>
        <v>6.45923286410598E-3</v>
      </c>
      <c r="L82" s="39">
        <f t="shared" ca="1" si="11"/>
        <v>6.7007180108183545E-3</v>
      </c>
      <c r="M82" s="40">
        <f t="shared" ca="1" si="8"/>
        <v>-38.794152581820519</v>
      </c>
      <c r="N82" s="40">
        <f t="shared" ca="1" si="9"/>
        <v>40.492438939375319</v>
      </c>
      <c r="P82" s="35" t="s">
        <v>104</v>
      </c>
      <c r="Q82" s="36">
        <v>43</v>
      </c>
      <c r="R82" s="36"/>
      <c r="S82" s="36"/>
      <c r="T82" s="36"/>
      <c r="U82" s="36"/>
    </row>
    <row r="83" spans="4:21">
      <c r="D83" s="31" t="s">
        <v>73</v>
      </c>
      <c r="E83" s="16">
        <f t="shared" ca="1" si="6"/>
        <v>-14494.051429752331</v>
      </c>
      <c r="F83" s="16">
        <f t="shared" ca="1" si="7"/>
        <v>16041.575572526803</v>
      </c>
      <c r="G83" s="15"/>
      <c r="H83" s="37">
        <f ca="1">-INDIRECT(ADDRESS(F7,17,1,TRUE,G7))</f>
        <v>-14465</v>
      </c>
      <c r="I83" s="37">
        <f ca="1">INDIRECT(ADDRESS(F7,39,1,TRUE,G7))</f>
        <v>16011</v>
      </c>
      <c r="J83" s="38"/>
      <c r="K83" s="39">
        <f t="shared" ca="1" si="10"/>
        <v>4.8370678908310726E-3</v>
      </c>
      <c r="L83" s="39">
        <f t="shared" ca="1" si="11"/>
        <v>5.0596678018870337E-3</v>
      </c>
      <c r="M83" s="40">
        <f t="shared" ca="1" si="8"/>
        <v>-29.051429752331423</v>
      </c>
      <c r="N83" s="40">
        <f t="shared" ca="1" si="9"/>
        <v>30.575572526803345</v>
      </c>
      <c r="P83" s="35" t="s">
        <v>105</v>
      </c>
      <c r="Q83" s="36">
        <v>44</v>
      </c>
      <c r="R83" s="36"/>
      <c r="S83" s="36"/>
      <c r="T83" s="36"/>
      <c r="U83" s="36"/>
    </row>
    <row r="84" spans="4:21">
      <c r="D84" s="30" t="s">
        <v>75</v>
      </c>
      <c r="E84" s="14">
        <f t="shared" ca="1" si="6"/>
        <v>-10849.746898123625</v>
      </c>
      <c r="F84" s="14">
        <f t="shared" ca="1" si="7"/>
        <v>12554.92995436471</v>
      </c>
      <c r="G84" s="15"/>
      <c r="H84" s="37">
        <f ca="1">-INDIRECT(ADDRESS(F7,18,1,TRUE,G7))</f>
        <v>-10828</v>
      </c>
      <c r="I84" s="37">
        <f ca="1">INDIRECT(ADDRESS(F7,40,1,TRUE,G7))</f>
        <v>12531</v>
      </c>
      <c r="J84" s="38"/>
      <c r="K84" s="39">
        <f t="shared" ca="1" si="10"/>
        <v>3.6208621584458249E-3</v>
      </c>
      <c r="L84" s="39">
        <f t="shared" ca="1" si="11"/>
        <v>3.9599461136372756E-3</v>
      </c>
      <c r="M84" s="40">
        <f t="shared" ca="1" si="8"/>
        <v>-21.746898123625623</v>
      </c>
      <c r="N84" s="40">
        <f t="shared" ca="1" si="9"/>
        <v>23.929954364710056</v>
      </c>
      <c r="P84" s="35" t="s">
        <v>106</v>
      </c>
      <c r="Q84" s="36">
        <v>45</v>
      </c>
      <c r="R84" s="36"/>
      <c r="S84" s="36"/>
      <c r="T84" s="36"/>
      <c r="U84" s="36"/>
    </row>
    <row r="85" spans="4:21">
      <c r="D85" s="30" t="s">
        <v>77</v>
      </c>
      <c r="E85" s="14">
        <f t="shared" ca="1" si="6"/>
        <v>-6304.6368196337135</v>
      </c>
      <c r="F85" s="14">
        <f t="shared" ca="1" si="7"/>
        <v>7269.8564958000425</v>
      </c>
      <c r="G85" s="15"/>
      <c r="H85" s="37">
        <f ca="1">-INDIRECT(ADDRESS(F7,19,1,TRUE,G7))</f>
        <v>-6292</v>
      </c>
      <c r="I85" s="37">
        <f ca="1">INDIRECT(ADDRESS(F7,41,1,TRUE,G7))</f>
        <v>7256</v>
      </c>
      <c r="J85" s="38"/>
      <c r="K85" s="39">
        <f t="shared" ca="1" si="10"/>
        <v>2.1040325730459115E-3</v>
      </c>
      <c r="L85" s="39">
        <f t="shared" ca="1" si="11"/>
        <v>2.292982922396622E-3</v>
      </c>
      <c r="M85" s="40">
        <f t="shared" ca="1" si="8"/>
        <v>-12.636819633713746</v>
      </c>
      <c r="N85" s="40">
        <f t="shared" ca="1" si="9"/>
        <v>13.856495800042786</v>
      </c>
      <c r="P85" s="35" t="s">
        <v>107</v>
      </c>
      <c r="Q85" s="36">
        <v>46</v>
      </c>
      <c r="R85" s="36"/>
      <c r="S85" s="36"/>
      <c r="T85" s="36"/>
      <c r="U85" s="36"/>
    </row>
    <row r="86" spans="4:21">
      <c r="D86" s="31" t="s">
        <v>79</v>
      </c>
      <c r="E86" s="16">
        <f t="shared" ca="1" si="6"/>
        <v>-2353.7177192179902</v>
      </c>
      <c r="F86" s="16">
        <f t="shared" ca="1" si="7"/>
        <v>3023.7633550612636</v>
      </c>
      <c r="G86" s="15"/>
      <c r="H86" s="37">
        <f ca="1">-INDIRECT(ADDRESS(F7,20,1,TRUE,G7))</f>
        <v>-2349</v>
      </c>
      <c r="I86" s="37">
        <f ca="1">INDIRECT(ADDRESS(F7,42,1,TRUE,G7))</f>
        <v>3018</v>
      </c>
      <c r="J86" s="38"/>
      <c r="K86" s="39">
        <f t="shared" ca="1" si="10"/>
        <v>7.8550103529638374E-4</v>
      </c>
      <c r="L86" s="39">
        <f t="shared" ca="1" si="11"/>
        <v>9.5372415377522127E-4</v>
      </c>
      <c r="M86" s="40">
        <f t="shared" ca="1" si="8"/>
        <v>-4.7177192179900809</v>
      </c>
      <c r="N86" s="40">
        <f t="shared" ca="1" si="9"/>
        <v>5.7633550612636624</v>
      </c>
      <c r="P86" s="35" t="s">
        <v>108</v>
      </c>
      <c r="Q86" s="36">
        <v>47</v>
      </c>
      <c r="R86" s="36"/>
      <c r="S86" s="36"/>
      <c r="T86" s="36"/>
      <c r="U86" s="36"/>
    </row>
    <row r="87" spans="4:21">
      <c r="D87" s="31" t="s">
        <v>81</v>
      </c>
      <c r="E87" s="16">
        <f t="shared" ca="1" si="6"/>
        <v>-810.6247913356126</v>
      </c>
      <c r="F87" s="16">
        <f t="shared" ca="1" si="7"/>
        <v>1259.4004431119974</v>
      </c>
      <c r="G87" s="15"/>
      <c r="H87" s="37">
        <f ca="1">-INDIRECT(ADDRESS(F7,21,1,TRUE,G7))</f>
        <v>-809</v>
      </c>
      <c r="I87" s="37">
        <f ca="1">INDIRECT(ADDRESS(F7,43,1,TRUE,G7))</f>
        <v>1257</v>
      </c>
      <c r="J87" s="38"/>
      <c r="K87" s="39">
        <f t="shared" ca="1" si="10"/>
        <v>2.7052802790752424E-4</v>
      </c>
      <c r="L87" s="39">
        <f t="shared" ca="1" si="11"/>
        <v>3.9722705808331783E-4</v>
      </c>
      <c r="M87" s="40">
        <f t="shared" ca="1" si="8"/>
        <v>-1.6247913356125907</v>
      </c>
      <c r="N87" s="40">
        <f t="shared" ca="1" si="9"/>
        <v>2.4004431119974896</v>
      </c>
      <c r="P87" s="35" t="s">
        <v>109</v>
      </c>
      <c r="Q87" s="36">
        <v>48</v>
      </c>
      <c r="R87" s="36"/>
      <c r="S87" s="36"/>
      <c r="T87" s="36"/>
      <c r="U87" s="36"/>
    </row>
    <row r="88" spans="4:21" ht="13.5" thickBot="1">
      <c r="D88" s="32" t="s">
        <v>83</v>
      </c>
      <c r="E88" s="17">
        <f t="shared" ca="1" si="6"/>
        <v>-280.56235052406862</v>
      </c>
      <c r="F88" s="17">
        <f t="shared" ca="1" si="7"/>
        <v>594.13242861210381</v>
      </c>
      <c r="G88" s="15"/>
      <c r="H88" s="37">
        <f ca="1">-INDIRECT(ADDRESS(F7,22,1,TRUE,G7))</f>
        <v>-280</v>
      </c>
      <c r="I88" s="37">
        <f ca="1">INDIRECT(ADDRESS(F7,44,1,TRUE,G7))</f>
        <v>593</v>
      </c>
      <c r="J88" s="38"/>
      <c r="K88" s="39">
        <f t="shared" ca="1" si="10"/>
        <v>9.3631455888883541E-5</v>
      </c>
      <c r="L88" s="39">
        <f t="shared" ca="1" si="11"/>
        <v>1.8739510377359386E-4</v>
      </c>
      <c r="M88" s="40">
        <f t="shared" ca="1" si="8"/>
        <v>-0.56235052406863451</v>
      </c>
      <c r="N88" s="40">
        <f t="shared" ca="1" si="9"/>
        <v>1.1324286121038276</v>
      </c>
    </row>
    <row r="89" spans="4:21" ht="13.5" thickTop="1">
      <c r="D89" s="18"/>
      <c r="E89" s="19"/>
      <c r="F89" s="19"/>
      <c r="G89" s="19"/>
      <c r="H89" s="37">
        <f ca="1">SUM(H68:H88)</f>
        <v>-1905808</v>
      </c>
      <c r="I89" s="37">
        <f ca="1">SUM(I68:I88)</f>
        <v>2033273</v>
      </c>
      <c r="J89" s="41"/>
      <c r="K89" s="42"/>
      <c r="L89" s="42"/>
      <c r="M89" s="40"/>
      <c r="N89" s="40"/>
    </row>
    <row r="90" spans="4:21">
      <c r="H90" s="37">
        <f ca="1">-INDIRECT(ADDRESS(F7,23,1,TRUE,G7))</f>
        <v>-20927</v>
      </c>
      <c r="I90" s="37">
        <f ca="1">INDIRECT(ADDRESS(F7,45,1,TRUE,G7))</f>
        <v>22585</v>
      </c>
      <c r="J90" s="20"/>
      <c r="K90" s="20"/>
      <c r="L90" s="20"/>
      <c r="M90" s="20"/>
      <c r="N90" s="20"/>
    </row>
    <row r="91" spans="4:21">
      <c r="J91" s="20"/>
      <c r="K91" s="20"/>
      <c r="L91" s="20"/>
      <c r="M91" s="20"/>
      <c r="N91" s="20"/>
    </row>
    <row r="93" spans="4:21">
      <c r="S93" s="36">
        <v>1990</v>
      </c>
      <c r="T93" s="36"/>
      <c r="U93" s="36">
        <v>2020</v>
      </c>
    </row>
    <row r="94" spans="4:21">
      <c r="S94" s="36">
        <v>1995</v>
      </c>
      <c r="T94" s="36"/>
      <c r="U94" s="36">
        <v>2015</v>
      </c>
    </row>
    <row r="95" spans="4:21">
      <c r="S95" s="36">
        <v>2000</v>
      </c>
      <c r="T95" s="36"/>
      <c r="U95" s="36">
        <v>2010</v>
      </c>
    </row>
    <row r="96" spans="4:21">
      <c r="S96" s="36">
        <v>2005</v>
      </c>
      <c r="T96" s="36"/>
      <c r="U96" s="36">
        <v>2005</v>
      </c>
    </row>
    <row r="97" spans="19:21">
      <c r="S97" s="36">
        <v>2010</v>
      </c>
      <c r="T97" s="36"/>
      <c r="U97" s="36">
        <v>2000</v>
      </c>
    </row>
    <row r="98" spans="19:21">
      <c r="S98" s="36">
        <v>2015</v>
      </c>
      <c r="T98" s="36"/>
      <c r="U98" s="36">
        <v>1995</v>
      </c>
    </row>
  </sheetData>
  <sortState ref="U93:U97">
    <sortCondition descending="1" ref="U41:U45"/>
  </sortState>
  <mergeCells count="4">
    <mergeCell ref="C35:I35"/>
    <mergeCell ref="H3:H4"/>
    <mergeCell ref="I3:I4"/>
    <mergeCell ref="C9:I9"/>
  </mergeCells>
  <phoneticPr fontId="3" type="noConversion"/>
  <dataValidations count="3">
    <dataValidation type="list" allowBlank="1" showInputMessage="1" showErrorMessage="1" sqref="D8">
      <formula1>$P$41:$P$87</formula1>
    </dataValidation>
    <dataValidation type="list" allowBlank="1" showInputMessage="1" showErrorMessage="1" errorTitle="Año inválido" error="Seleccione de la lista." promptTitle="Año inicial" prompt="Seleccione el año inicial, gráfico sombreado." sqref="F8">
      <formula1>$S$93:$S$98</formula1>
    </dataValidation>
    <dataValidation type="list" allowBlank="1" showInputMessage="1" showErrorMessage="1" errorTitle="Error" error="Seleccione de la lista" promptTitle="Año final" prompt="Seleccione el año final, gráfico no sombreado." sqref="H8">
      <formula1>$U$93:$U$98</formula1>
    </dataValidation>
  </dataValidations>
  <printOptions horizontalCentered="1" verticalCentered="1"/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D44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/>
  <dimension ref="A1:AS49"/>
  <sheetViews>
    <sheetView topLeftCell="B22" workbookViewId="0">
      <selection activeCell="B22" sqref="B22"/>
    </sheetView>
  </sheetViews>
  <sheetFormatPr baseColWidth="10" defaultColWidth="11.42578125" defaultRowHeight="12.75"/>
  <cols>
    <col min="1" max="1" width="39.85546875" bestFit="1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>
        <v>274052</v>
      </c>
      <c r="C2">
        <v>278071</v>
      </c>
      <c r="D2">
        <v>274980</v>
      </c>
      <c r="E2">
        <v>229949</v>
      </c>
      <c r="F2">
        <v>166925</v>
      </c>
      <c r="G2">
        <v>130966</v>
      </c>
      <c r="H2">
        <v>111057</v>
      </c>
      <c r="I2">
        <v>95220</v>
      </c>
      <c r="J2">
        <v>73562</v>
      </c>
      <c r="K2">
        <v>61931</v>
      </c>
      <c r="L2">
        <v>50466</v>
      </c>
      <c r="M2">
        <v>40946</v>
      </c>
      <c r="N2">
        <v>36783</v>
      </c>
      <c r="O2">
        <v>26561</v>
      </c>
      <c r="P2">
        <v>19316</v>
      </c>
      <c r="Q2">
        <v>14465</v>
      </c>
      <c r="R2">
        <v>10828</v>
      </c>
      <c r="S2">
        <v>6292</v>
      </c>
      <c r="T2">
        <v>2349</v>
      </c>
      <c r="U2">
        <v>809</v>
      </c>
      <c r="V2">
        <v>280</v>
      </c>
      <c r="W2">
        <v>20927</v>
      </c>
      <c r="X2">
        <v>268746</v>
      </c>
      <c r="Y2">
        <v>274072</v>
      </c>
      <c r="Z2">
        <v>272857</v>
      </c>
      <c r="AA2">
        <v>249168</v>
      </c>
      <c r="AB2">
        <v>200982</v>
      </c>
      <c r="AC2">
        <v>154474</v>
      </c>
      <c r="AD2">
        <v>127239</v>
      </c>
      <c r="AE2">
        <v>105968</v>
      </c>
      <c r="AF2">
        <v>80129</v>
      </c>
      <c r="AG2">
        <v>67701</v>
      </c>
      <c r="AH2">
        <v>55720</v>
      </c>
      <c r="AI2">
        <v>44710</v>
      </c>
      <c r="AJ2">
        <v>40719</v>
      </c>
      <c r="AK2">
        <v>28918</v>
      </c>
      <c r="AL2">
        <v>21204</v>
      </c>
      <c r="AM2">
        <v>16011</v>
      </c>
      <c r="AN2">
        <v>12531</v>
      </c>
      <c r="AO2">
        <v>7256</v>
      </c>
      <c r="AP2">
        <v>3018</v>
      </c>
      <c r="AQ2">
        <v>1257</v>
      </c>
      <c r="AR2">
        <v>593</v>
      </c>
      <c r="AS2">
        <v>22585</v>
      </c>
    </row>
    <row r="3" spans="1:45">
      <c r="A3" t="s">
        <v>44</v>
      </c>
      <c r="B3">
        <v>5111</v>
      </c>
      <c r="C3">
        <v>5104</v>
      </c>
      <c r="D3">
        <v>5300</v>
      </c>
      <c r="E3">
        <v>3948</v>
      </c>
      <c r="F3">
        <v>2511</v>
      </c>
      <c r="G3">
        <v>2010</v>
      </c>
      <c r="H3">
        <v>1751</v>
      </c>
      <c r="I3">
        <v>1466</v>
      </c>
      <c r="J3">
        <v>1244</v>
      </c>
      <c r="K3">
        <v>1140</v>
      </c>
      <c r="L3">
        <v>952</v>
      </c>
      <c r="M3">
        <v>747</v>
      </c>
      <c r="N3">
        <v>735</v>
      </c>
      <c r="O3">
        <v>507</v>
      </c>
      <c r="P3">
        <v>387</v>
      </c>
      <c r="Q3">
        <v>281</v>
      </c>
      <c r="R3">
        <v>252</v>
      </c>
      <c r="S3">
        <v>138</v>
      </c>
      <c r="T3">
        <v>48</v>
      </c>
      <c r="U3">
        <v>29</v>
      </c>
      <c r="V3">
        <v>6</v>
      </c>
      <c r="W3">
        <v>198</v>
      </c>
      <c r="X3">
        <v>5031</v>
      </c>
      <c r="Y3">
        <v>4918</v>
      </c>
      <c r="Z3">
        <v>5236</v>
      </c>
      <c r="AA3">
        <v>4586</v>
      </c>
      <c r="AB3">
        <v>3629</v>
      </c>
      <c r="AC3">
        <v>2677</v>
      </c>
      <c r="AD3">
        <v>2122</v>
      </c>
      <c r="AE3">
        <v>1755</v>
      </c>
      <c r="AF3">
        <v>1394</v>
      </c>
      <c r="AG3">
        <v>1284</v>
      </c>
      <c r="AH3">
        <v>1016</v>
      </c>
      <c r="AI3">
        <v>794</v>
      </c>
      <c r="AJ3">
        <v>801</v>
      </c>
      <c r="AK3">
        <v>505</v>
      </c>
      <c r="AL3">
        <v>356</v>
      </c>
      <c r="AM3">
        <v>276</v>
      </c>
      <c r="AN3">
        <v>257</v>
      </c>
      <c r="AO3">
        <v>121</v>
      </c>
      <c r="AP3">
        <v>70</v>
      </c>
      <c r="AQ3">
        <v>27</v>
      </c>
      <c r="AR3">
        <v>10</v>
      </c>
      <c r="AS3">
        <v>208</v>
      </c>
    </row>
    <row r="4" spans="1:45">
      <c r="A4" t="s">
        <v>46</v>
      </c>
      <c r="B4">
        <v>6962</v>
      </c>
      <c r="C4">
        <v>7576</v>
      </c>
      <c r="D4">
        <v>8042</v>
      </c>
      <c r="E4">
        <v>6380</v>
      </c>
      <c r="F4">
        <v>3675</v>
      </c>
      <c r="G4">
        <v>3150</v>
      </c>
      <c r="H4">
        <v>2781</v>
      </c>
      <c r="I4">
        <v>2525</v>
      </c>
      <c r="J4">
        <v>2098</v>
      </c>
      <c r="K4">
        <v>1747</v>
      </c>
      <c r="L4">
        <v>1661</v>
      </c>
      <c r="M4">
        <v>1450</v>
      </c>
      <c r="N4">
        <v>1377</v>
      </c>
      <c r="O4">
        <v>974</v>
      </c>
      <c r="P4">
        <v>711</v>
      </c>
      <c r="Q4">
        <v>559</v>
      </c>
      <c r="R4">
        <v>446</v>
      </c>
      <c r="S4">
        <v>290</v>
      </c>
      <c r="T4">
        <v>121</v>
      </c>
      <c r="U4">
        <v>39</v>
      </c>
      <c r="V4">
        <v>7</v>
      </c>
      <c r="W4">
        <v>409</v>
      </c>
      <c r="X4">
        <v>6623</v>
      </c>
      <c r="Y4">
        <v>7661</v>
      </c>
      <c r="Z4">
        <v>8292</v>
      </c>
      <c r="AA4">
        <v>7290</v>
      </c>
      <c r="AB4">
        <v>5464</v>
      </c>
      <c r="AC4">
        <v>4088</v>
      </c>
      <c r="AD4">
        <v>3511</v>
      </c>
      <c r="AE4">
        <v>2940</v>
      </c>
      <c r="AF4">
        <v>2447</v>
      </c>
      <c r="AG4">
        <v>2057</v>
      </c>
      <c r="AH4">
        <v>1992</v>
      </c>
      <c r="AI4">
        <v>1657</v>
      </c>
      <c r="AJ4">
        <v>1459</v>
      </c>
      <c r="AK4">
        <v>1014</v>
      </c>
      <c r="AL4">
        <v>829</v>
      </c>
      <c r="AM4">
        <v>669</v>
      </c>
      <c r="AN4">
        <v>501</v>
      </c>
      <c r="AO4">
        <v>307</v>
      </c>
      <c r="AP4">
        <v>128</v>
      </c>
      <c r="AQ4">
        <v>57</v>
      </c>
      <c r="AR4">
        <v>27</v>
      </c>
      <c r="AS4">
        <v>457</v>
      </c>
    </row>
    <row r="5" spans="1:45">
      <c r="A5" t="s">
        <v>48</v>
      </c>
      <c r="B5">
        <v>8350</v>
      </c>
      <c r="C5">
        <v>8105</v>
      </c>
      <c r="D5">
        <v>7367</v>
      </c>
      <c r="E5">
        <v>6322</v>
      </c>
      <c r="F5">
        <v>4669</v>
      </c>
      <c r="G5">
        <v>3517</v>
      </c>
      <c r="H5">
        <v>2896</v>
      </c>
      <c r="I5">
        <v>2475</v>
      </c>
      <c r="J5">
        <v>1781</v>
      </c>
      <c r="K5">
        <v>1637</v>
      </c>
      <c r="L5">
        <v>1396</v>
      </c>
      <c r="M5">
        <v>1206</v>
      </c>
      <c r="N5">
        <v>1067</v>
      </c>
      <c r="O5">
        <v>743</v>
      </c>
      <c r="P5">
        <v>515</v>
      </c>
      <c r="Q5">
        <v>375</v>
      </c>
      <c r="R5">
        <v>277</v>
      </c>
      <c r="S5">
        <v>172</v>
      </c>
      <c r="T5">
        <v>53</v>
      </c>
      <c r="U5">
        <v>19</v>
      </c>
      <c r="V5">
        <v>4</v>
      </c>
      <c r="W5">
        <v>1072</v>
      </c>
      <c r="X5">
        <v>8201</v>
      </c>
      <c r="Y5">
        <v>7831</v>
      </c>
      <c r="Z5">
        <v>7328</v>
      </c>
      <c r="AA5">
        <v>6434</v>
      </c>
      <c r="AB5">
        <v>5480</v>
      </c>
      <c r="AC5">
        <v>3967</v>
      </c>
      <c r="AD5">
        <v>3247</v>
      </c>
      <c r="AE5">
        <v>2713</v>
      </c>
      <c r="AF5">
        <v>2019</v>
      </c>
      <c r="AG5">
        <v>1764</v>
      </c>
      <c r="AH5">
        <v>1534</v>
      </c>
      <c r="AI5">
        <v>1295</v>
      </c>
      <c r="AJ5">
        <v>1159</v>
      </c>
      <c r="AK5">
        <v>813</v>
      </c>
      <c r="AL5">
        <v>597</v>
      </c>
      <c r="AM5">
        <v>411</v>
      </c>
      <c r="AN5">
        <v>356</v>
      </c>
      <c r="AO5">
        <v>205</v>
      </c>
      <c r="AP5">
        <v>75</v>
      </c>
      <c r="AQ5">
        <v>33</v>
      </c>
      <c r="AR5">
        <v>18</v>
      </c>
      <c r="AS5">
        <v>1194</v>
      </c>
    </row>
    <row r="6" spans="1:45">
      <c r="A6" t="s">
        <v>50</v>
      </c>
      <c r="B6">
        <v>3622</v>
      </c>
      <c r="C6">
        <v>3813</v>
      </c>
      <c r="D6">
        <v>3655</v>
      </c>
      <c r="E6">
        <v>2654</v>
      </c>
      <c r="F6">
        <v>1799</v>
      </c>
      <c r="G6">
        <v>1497</v>
      </c>
      <c r="H6">
        <v>1252</v>
      </c>
      <c r="I6">
        <v>1145</v>
      </c>
      <c r="J6">
        <v>803</v>
      </c>
      <c r="K6">
        <v>668</v>
      </c>
      <c r="L6">
        <v>562</v>
      </c>
      <c r="M6">
        <v>509</v>
      </c>
      <c r="N6">
        <v>477</v>
      </c>
      <c r="O6">
        <v>363</v>
      </c>
      <c r="P6">
        <v>258</v>
      </c>
      <c r="Q6">
        <v>200</v>
      </c>
      <c r="R6">
        <v>133</v>
      </c>
      <c r="S6">
        <v>72</v>
      </c>
      <c r="T6">
        <v>30</v>
      </c>
      <c r="U6">
        <v>6</v>
      </c>
      <c r="V6">
        <v>2</v>
      </c>
      <c r="W6">
        <v>32</v>
      </c>
      <c r="X6">
        <v>3645</v>
      </c>
      <c r="Y6">
        <v>3723</v>
      </c>
      <c r="Z6">
        <v>3593</v>
      </c>
      <c r="AA6">
        <v>2928</v>
      </c>
      <c r="AB6">
        <v>2314</v>
      </c>
      <c r="AC6">
        <v>1800</v>
      </c>
      <c r="AD6">
        <v>1470</v>
      </c>
      <c r="AE6">
        <v>1159</v>
      </c>
      <c r="AF6">
        <v>817</v>
      </c>
      <c r="AG6">
        <v>756</v>
      </c>
      <c r="AH6">
        <v>638</v>
      </c>
      <c r="AI6">
        <v>549</v>
      </c>
      <c r="AJ6">
        <v>464</v>
      </c>
      <c r="AK6">
        <v>346</v>
      </c>
      <c r="AL6">
        <v>228</v>
      </c>
      <c r="AM6">
        <v>205</v>
      </c>
      <c r="AN6">
        <v>125</v>
      </c>
      <c r="AO6">
        <v>61</v>
      </c>
      <c r="AP6">
        <v>36</v>
      </c>
      <c r="AQ6">
        <v>15</v>
      </c>
      <c r="AR6">
        <v>4</v>
      </c>
      <c r="AS6">
        <v>27</v>
      </c>
    </row>
    <row r="7" spans="1:45">
      <c r="A7" t="s">
        <v>52</v>
      </c>
      <c r="B7">
        <v>4658</v>
      </c>
      <c r="C7">
        <v>4660</v>
      </c>
      <c r="D7">
        <v>4495</v>
      </c>
      <c r="E7">
        <v>3538</v>
      </c>
      <c r="F7">
        <v>2557</v>
      </c>
      <c r="G7">
        <v>1954</v>
      </c>
      <c r="H7">
        <v>1641</v>
      </c>
      <c r="I7">
        <v>1346</v>
      </c>
      <c r="J7">
        <v>1023</v>
      </c>
      <c r="K7">
        <v>860</v>
      </c>
      <c r="L7">
        <v>753</v>
      </c>
      <c r="M7">
        <v>627</v>
      </c>
      <c r="N7">
        <v>583</v>
      </c>
      <c r="O7">
        <v>373</v>
      </c>
      <c r="P7">
        <v>274</v>
      </c>
      <c r="Q7">
        <v>214</v>
      </c>
      <c r="R7">
        <v>142</v>
      </c>
      <c r="S7">
        <v>113</v>
      </c>
      <c r="T7">
        <v>49</v>
      </c>
      <c r="U7">
        <v>10</v>
      </c>
      <c r="V7">
        <v>6</v>
      </c>
      <c r="W7">
        <v>43</v>
      </c>
      <c r="X7">
        <v>4555</v>
      </c>
      <c r="Y7">
        <v>4677</v>
      </c>
      <c r="Z7">
        <v>4417</v>
      </c>
      <c r="AA7">
        <v>3887</v>
      </c>
      <c r="AB7">
        <v>3073</v>
      </c>
      <c r="AC7">
        <v>2408</v>
      </c>
      <c r="AD7">
        <v>1849</v>
      </c>
      <c r="AE7">
        <v>1452</v>
      </c>
      <c r="AF7">
        <v>1083</v>
      </c>
      <c r="AG7">
        <v>951</v>
      </c>
      <c r="AH7">
        <v>777</v>
      </c>
      <c r="AI7">
        <v>627</v>
      </c>
      <c r="AJ7">
        <v>585</v>
      </c>
      <c r="AK7">
        <v>375</v>
      </c>
      <c r="AL7">
        <v>284</v>
      </c>
      <c r="AM7">
        <v>222</v>
      </c>
      <c r="AN7">
        <v>206</v>
      </c>
      <c r="AO7">
        <v>118</v>
      </c>
      <c r="AP7">
        <v>44</v>
      </c>
      <c r="AQ7">
        <v>28</v>
      </c>
      <c r="AR7">
        <v>9</v>
      </c>
      <c r="AS7">
        <v>48</v>
      </c>
    </row>
    <row r="8" spans="1:45">
      <c r="A8" t="s">
        <v>54</v>
      </c>
      <c r="B8">
        <v>360</v>
      </c>
      <c r="C8">
        <v>406</v>
      </c>
      <c r="D8">
        <v>347</v>
      </c>
      <c r="E8">
        <v>291</v>
      </c>
      <c r="F8">
        <v>222</v>
      </c>
      <c r="G8">
        <v>150</v>
      </c>
      <c r="H8">
        <v>120</v>
      </c>
      <c r="I8">
        <v>100</v>
      </c>
      <c r="J8">
        <v>99</v>
      </c>
      <c r="K8">
        <v>100</v>
      </c>
      <c r="L8">
        <v>101</v>
      </c>
      <c r="M8">
        <v>87</v>
      </c>
      <c r="N8">
        <v>62</v>
      </c>
      <c r="O8">
        <v>48</v>
      </c>
      <c r="P8">
        <v>53</v>
      </c>
      <c r="Q8">
        <v>32</v>
      </c>
      <c r="R8">
        <v>18</v>
      </c>
      <c r="S8">
        <v>21</v>
      </c>
      <c r="T8">
        <v>6</v>
      </c>
      <c r="U8">
        <v>3</v>
      </c>
      <c r="W8">
        <v>2</v>
      </c>
      <c r="X8">
        <v>379</v>
      </c>
      <c r="Y8">
        <v>389</v>
      </c>
      <c r="Z8">
        <v>389</v>
      </c>
      <c r="AA8">
        <v>267</v>
      </c>
      <c r="AB8">
        <v>186</v>
      </c>
      <c r="AC8">
        <v>141</v>
      </c>
      <c r="AD8">
        <v>103</v>
      </c>
      <c r="AE8">
        <v>103</v>
      </c>
      <c r="AF8">
        <v>105</v>
      </c>
      <c r="AG8">
        <v>112</v>
      </c>
      <c r="AH8">
        <v>88</v>
      </c>
      <c r="AI8">
        <v>56</v>
      </c>
      <c r="AJ8">
        <v>54</v>
      </c>
      <c r="AK8">
        <v>62</v>
      </c>
      <c r="AL8">
        <v>33</v>
      </c>
      <c r="AM8">
        <v>48</v>
      </c>
      <c r="AN8">
        <v>29</v>
      </c>
      <c r="AO8">
        <v>13</v>
      </c>
      <c r="AP8">
        <v>6</v>
      </c>
      <c r="AQ8">
        <v>2</v>
      </c>
      <c r="AR8">
        <v>1</v>
      </c>
      <c r="AS8">
        <v>6</v>
      </c>
    </row>
    <row r="9" spans="1:45">
      <c r="A9" t="s">
        <v>56</v>
      </c>
      <c r="B9">
        <v>20552</v>
      </c>
      <c r="C9">
        <v>20723</v>
      </c>
      <c r="D9">
        <v>20528</v>
      </c>
      <c r="E9">
        <v>18172</v>
      </c>
      <c r="F9">
        <v>13872</v>
      </c>
      <c r="G9">
        <v>11117</v>
      </c>
      <c r="H9">
        <v>9804</v>
      </c>
      <c r="I9">
        <v>8417</v>
      </c>
      <c r="J9">
        <v>6341</v>
      </c>
      <c r="K9">
        <v>5007</v>
      </c>
      <c r="L9">
        <v>3748</v>
      </c>
      <c r="M9">
        <v>3047</v>
      </c>
      <c r="N9">
        <v>2579</v>
      </c>
      <c r="O9">
        <v>1842</v>
      </c>
      <c r="P9">
        <v>1216</v>
      </c>
      <c r="Q9">
        <v>974</v>
      </c>
      <c r="R9">
        <v>643</v>
      </c>
      <c r="S9">
        <v>394</v>
      </c>
      <c r="T9">
        <v>142</v>
      </c>
      <c r="U9">
        <v>41</v>
      </c>
      <c r="V9">
        <v>15</v>
      </c>
      <c r="W9">
        <v>682</v>
      </c>
      <c r="X9">
        <v>19951</v>
      </c>
      <c r="Y9">
        <v>20319</v>
      </c>
      <c r="Z9">
        <v>20419</v>
      </c>
      <c r="AA9">
        <v>19596</v>
      </c>
      <c r="AB9">
        <v>16494</v>
      </c>
      <c r="AC9">
        <v>13327</v>
      </c>
      <c r="AD9">
        <v>11369</v>
      </c>
      <c r="AE9">
        <v>9386</v>
      </c>
      <c r="AF9">
        <v>6750</v>
      </c>
      <c r="AG9">
        <v>5393</v>
      </c>
      <c r="AH9">
        <v>4205</v>
      </c>
      <c r="AI9">
        <v>3358</v>
      </c>
      <c r="AJ9">
        <v>2923</v>
      </c>
      <c r="AK9">
        <v>2123</v>
      </c>
      <c r="AL9">
        <v>1464</v>
      </c>
      <c r="AM9">
        <v>1202</v>
      </c>
      <c r="AN9">
        <v>853</v>
      </c>
      <c r="AO9">
        <v>513</v>
      </c>
      <c r="AP9">
        <v>204</v>
      </c>
      <c r="AQ9">
        <v>83</v>
      </c>
      <c r="AR9">
        <v>33</v>
      </c>
      <c r="AS9">
        <v>748</v>
      </c>
    </row>
    <row r="10" spans="1:45">
      <c r="A10" t="s">
        <v>58</v>
      </c>
      <c r="B10">
        <v>2850</v>
      </c>
      <c r="C10">
        <v>2777</v>
      </c>
      <c r="D10">
        <v>2867</v>
      </c>
      <c r="E10">
        <v>2015</v>
      </c>
      <c r="F10">
        <v>1336</v>
      </c>
      <c r="G10">
        <v>923</v>
      </c>
      <c r="H10">
        <v>862</v>
      </c>
      <c r="I10">
        <v>773</v>
      </c>
      <c r="J10">
        <v>654</v>
      </c>
      <c r="K10">
        <v>608</v>
      </c>
      <c r="L10">
        <v>529</v>
      </c>
      <c r="M10">
        <v>404</v>
      </c>
      <c r="N10">
        <v>376</v>
      </c>
      <c r="O10">
        <v>301</v>
      </c>
      <c r="P10">
        <v>239</v>
      </c>
      <c r="Q10">
        <v>209</v>
      </c>
      <c r="R10">
        <v>187</v>
      </c>
      <c r="S10">
        <v>69</v>
      </c>
      <c r="T10">
        <v>24</v>
      </c>
      <c r="U10">
        <v>10</v>
      </c>
      <c r="V10">
        <v>6</v>
      </c>
      <c r="W10">
        <v>14</v>
      </c>
      <c r="X10">
        <v>2709</v>
      </c>
      <c r="Y10">
        <v>2783</v>
      </c>
      <c r="Z10">
        <v>2762</v>
      </c>
      <c r="AA10">
        <v>2399</v>
      </c>
      <c r="AB10">
        <v>1759</v>
      </c>
      <c r="AC10">
        <v>1235</v>
      </c>
      <c r="AD10">
        <v>965</v>
      </c>
      <c r="AE10">
        <v>964</v>
      </c>
      <c r="AF10">
        <v>758</v>
      </c>
      <c r="AG10">
        <v>687</v>
      </c>
      <c r="AH10">
        <v>568</v>
      </c>
      <c r="AI10">
        <v>451</v>
      </c>
      <c r="AJ10">
        <v>381</v>
      </c>
      <c r="AK10">
        <v>291</v>
      </c>
      <c r="AL10">
        <v>258</v>
      </c>
      <c r="AM10">
        <v>191</v>
      </c>
      <c r="AN10">
        <v>144</v>
      </c>
      <c r="AO10">
        <v>68</v>
      </c>
      <c r="AP10">
        <v>32</v>
      </c>
      <c r="AQ10">
        <v>15</v>
      </c>
      <c r="AR10">
        <v>10</v>
      </c>
      <c r="AS10">
        <v>21</v>
      </c>
    </row>
    <row r="11" spans="1:45">
      <c r="A11" t="s">
        <v>60</v>
      </c>
      <c r="B11">
        <v>4264</v>
      </c>
      <c r="C11">
        <v>4347</v>
      </c>
      <c r="D11">
        <v>4030</v>
      </c>
      <c r="E11">
        <v>3127</v>
      </c>
      <c r="F11">
        <v>2314</v>
      </c>
      <c r="G11">
        <v>1788</v>
      </c>
      <c r="H11">
        <v>1507</v>
      </c>
      <c r="I11">
        <v>1172</v>
      </c>
      <c r="J11">
        <v>946</v>
      </c>
      <c r="K11">
        <v>867</v>
      </c>
      <c r="L11">
        <v>639</v>
      </c>
      <c r="M11">
        <v>582</v>
      </c>
      <c r="N11">
        <v>530</v>
      </c>
      <c r="O11">
        <v>377</v>
      </c>
      <c r="P11">
        <v>271</v>
      </c>
      <c r="Q11">
        <v>201</v>
      </c>
      <c r="R11">
        <v>183</v>
      </c>
      <c r="S11">
        <v>113</v>
      </c>
      <c r="T11">
        <v>43</v>
      </c>
      <c r="U11">
        <v>16</v>
      </c>
      <c r="V11">
        <v>3</v>
      </c>
      <c r="W11">
        <v>129</v>
      </c>
      <c r="X11">
        <v>4200</v>
      </c>
      <c r="Y11">
        <v>4289</v>
      </c>
      <c r="Z11">
        <v>4054</v>
      </c>
      <c r="AA11">
        <v>3406</v>
      </c>
      <c r="AB11">
        <v>2767</v>
      </c>
      <c r="AC11">
        <v>2026</v>
      </c>
      <c r="AD11">
        <v>1579</v>
      </c>
      <c r="AE11">
        <v>1315</v>
      </c>
      <c r="AF11">
        <v>1054</v>
      </c>
      <c r="AG11">
        <v>926</v>
      </c>
      <c r="AH11">
        <v>794</v>
      </c>
      <c r="AI11">
        <v>640</v>
      </c>
      <c r="AJ11">
        <v>588</v>
      </c>
      <c r="AK11">
        <v>429</v>
      </c>
      <c r="AL11">
        <v>268</v>
      </c>
      <c r="AM11">
        <v>231</v>
      </c>
      <c r="AN11">
        <v>223</v>
      </c>
      <c r="AO11">
        <v>110</v>
      </c>
      <c r="AP11">
        <v>54</v>
      </c>
      <c r="AQ11">
        <v>24</v>
      </c>
      <c r="AR11">
        <v>11</v>
      </c>
      <c r="AS11">
        <v>155</v>
      </c>
    </row>
    <row r="12" spans="1:45">
      <c r="A12" t="s">
        <v>62</v>
      </c>
      <c r="B12">
        <v>708</v>
      </c>
      <c r="C12">
        <v>708</v>
      </c>
      <c r="D12">
        <v>610</v>
      </c>
      <c r="E12">
        <v>416</v>
      </c>
      <c r="F12">
        <v>314</v>
      </c>
      <c r="G12">
        <v>247</v>
      </c>
      <c r="H12">
        <v>228</v>
      </c>
      <c r="I12">
        <v>172</v>
      </c>
      <c r="J12">
        <v>146</v>
      </c>
      <c r="K12">
        <v>144</v>
      </c>
      <c r="L12">
        <v>132</v>
      </c>
      <c r="M12">
        <v>144</v>
      </c>
      <c r="N12">
        <v>130</v>
      </c>
      <c r="O12">
        <v>104</v>
      </c>
      <c r="P12">
        <v>76</v>
      </c>
      <c r="Q12">
        <v>68</v>
      </c>
      <c r="R12">
        <v>49</v>
      </c>
      <c r="S12">
        <v>27</v>
      </c>
      <c r="T12">
        <v>10</v>
      </c>
      <c r="U12">
        <v>2</v>
      </c>
      <c r="V12">
        <v>1</v>
      </c>
      <c r="W12">
        <v>2</v>
      </c>
      <c r="X12">
        <v>691</v>
      </c>
      <c r="Y12">
        <v>647</v>
      </c>
      <c r="Z12">
        <v>665</v>
      </c>
      <c r="AA12">
        <v>537</v>
      </c>
      <c r="AB12">
        <v>457</v>
      </c>
      <c r="AC12">
        <v>334</v>
      </c>
      <c r="AD12">
        <v>266</v>
      </c>
      <c r="AE12">
        <v>217</v>
      </c>
      <c r="AF12">
        <v>190</v>
      </c>
      <c r="AG12">
        <v>173</v>
      </c>
      <c r="AH12">
        <v>175</v>
      </c>
      <c r="AI12">
        <v>153</v>
      </c>
      <c r="AJ12">
        <v>133</v>
      </c>
      <c r="AK12">
        <v>108</v>
      </c>
      <c r="AL12">
        <v>81</v>
      </c>
      <c r="AM12">
        <v>54</v>
      </c>
      <c r="AN12">
        <v>47</v>
      </c>
      <c r="AO12">
        <v>36</v>
      </c>
      <c r="AP12">
        <v>20</v>
      </c>
      <c r="AQ12">
        <v>5</v>
      </c>
      <c r="AR12">
        <v>4</v>
      </c>
      <c r="AS12">
        <v>4</v>
      </c>
    </row>
    <row r="13" spans="1:45">
      <c r="A13" t="s">
        <v>64</v>
      </c>
      <c r="B13">
        <v>4841</v>
      </c>
      <c r="C13">
        <v>4884</v>
      </c>
      <c r="D13">
        <v>5164</v>
      </c>
      <c r="E13">
        <v>4420</v>
      </c>
      <c r="F13">
        <v>3334</v>
      </c>
      <c r="G13">
        <v>2531</v>
      </c>
      <c r="H13">
        <v>2190</v>
      </c>
      <c r="I13">
        <v>1876</v>
      </c>
      <c r="J13">
        <v>1404</v>
      </c>
      <c r="K13">
        <v>1168</v>
      </c>
      <c r="L13">
        <v>937</v>
      </c>
      <c r="M13">
        <v>810</v>
      </c>
      <c r="N13">
        <v>711</v>
      </c>
      <c r="O13">
        <v>511</v>
      </c>
      <c r="P13">
        <v>399</v>
      </c>
      <c r="Q13">
        <v>301</v>
      </c>
      <c r="R13">
        <v>212</v>
      </c>
      <c r="S13">
        <v>120</v>
      </c>
      <c r="T13">
        <v>61</v>
      </c>
      <c r="U13">
        <v>16</v>
      </c>
      <c r="V13">
        <v>10</v>
      </c>
      <c r="W13">
        <v>53</v>
      </c>
      <c r="X13">
        <v>4591</v>
      </c>
      <c r="Y13">
        <v>4966</v>
      </c>
      <c r="Z13">
        <v>5254</v>
      </c>
      <c r="AA13">
        <v>4939</v>
      </c>
      <c r="AB13">
        <v>3878</v>
      </c>
      <c r="AC13">
        <v>2890</v>
      </c>
      <c r="AD13">
        <v>2439</v>
      </c>
      <c r="AE13">
        <v>2014</v>
      </c>
      <c r="AF13">
        <v>1517</v>
      </c>
      <c r="AG13">
        <v>1257</v>
      </c>
      <c r="AH13">
        <v>1081</v>
      </c>
      <c r="AI13">
        <v>915</v>
      </c>
      <c r="AJ13">
        <v>844</v>
      </c>
      <c r="AK13">
        <v>546</v>
      </c>
      <c r="AL13">
        <v>417</v>
      </c>
      <c r="AM13">
        <v>352</v>
      </c>
      <c r="AN13">
        <v>230</v>
      </c>
      <c r="AO13">
        <v>135</v>
      </c>
      <c r="AP13">
        <v>66</v>
      </c>
      <c r="AQ13">
        <v>16</v>
      </c>
      <c r="AR13">
        <v>12</v>
      </c>
      <c r="AS13">
        <v>71</v>
      </c>
    </row>
    <row r="14" spans="1:45">
      <c r="A14" t="s">
        <v>66</v>
      </c>
      <c r="B14">
        <v>1592</v>
      </c>
      <c r="C14">
        <v>1690</v>
      </c>
      <c r="D14">
        <v>1765</v>
      </c>
      <c r="E14">
        <v>1212</v>
      </c>
      <c r="F14">
        <v>757</v>
      </c>
      <c r="G14">
        <v>598</v>
      </c>
      <c r="H14">
        <v>549</v>
      </c>
      <c r="I14">
        <v>475</v>
      </c>
      <c r="J14">
        <v>405</v>
      </c>
      <c r="K14">
        <v>349</v>
      </c>
      <c r="L14">
        <v>325</v>
      </c>
      <c r="M14">
        <v>249</v>
      </c>
      <c r="N14">
        <v>241</v>
      </c>
      <c r="O14">
        <v>174</v>
      </c>
      <c r="P14">
        <v>190</v>
      </c>
      <c r="Q14">
        <v>113</v>
      </c>
      <c r="R14">
        <v>92</v>
      </c>
      <c r="S14">
        <v>54</v>
      </c>
      <c r="T14">
        <v>27</v>
      </c>
      <c r="U14">
        <v>15</v>
      </c>
      <c r="V14">
        <v>3</v>
      </c>
      <c r="W14">
        <v>11</v>
      </c>
      <c r="X14">
        <v>1675</v>
      </c>
      <c r="Y14">
        <v>1657</v>
      </c>
      <c r="Z14">
        <v>1647</v>
      </c>
      <c r="AA14">
        <v>1475</v>
      </c>
      <c r="AB14">
        <v>1166</v>
      </c>
      <c r="AC14">
        <v>819</v>
      </c>
      <c r="AD14">
        <v>688</v>
      </c>
      <c r="AE14">
        <v>552</v>
      </c>
      <c r="AF14">
        <v>493</v>
      </c>
      <c r="AG14">
        <v>413</v>
      </c>
      <c r="AH14">
        <v>382</v>
      </c>
      <c r="AI14">
        <v>309</v>
      </c>
      <c r="AJ14">
        <v>277</v>
      </c>
      <c r="AK14">
        <v>201</v>
      </c>
      <c r="AL14">
        <v>170</v>
      </c>
      <c r="AM14">
        <v>95</v>
      </c>
      <c r="AN14">
        <v>103</v>
      </c>
      <c r="AO14">
        <v>43</v>
      </c>
      <c r="AP14">
        <v>23</v>
      </c>
      <c r="AQ14">
        <v>13</v>
      </c>
      <c r="AR14">
        <v>4</v>
      </c>
      <c r="AS14">
        <v>18</v>
      </c>
    </row>
    <row r="15" spans="1:45">
      <c r="A15" t="s">
        <v>68</v>
      </c>
      <c r="B15">
        <v>1322</v>
      </c>
      <c r="C15">
        <v>1267</v>
      </c>
      <c r="D15">
        <v>1219</v>
      </c>
      <c r="E15">
        <v>978</v>
      </c>
      <c r="F15">
        <v>688</v>
      </c>
      <c r="G15">
        <v>539</v>
      </c>
      <c r="H15">
        <v>441</v>
      </c>
      <c r="I15">
        <v>325</v>
      </c>
      <c r="J15">
        <v>302</v>
      </c>
      <c r="K15">
        <v>263</v>
      </c>
      <c r="L15">
        <v>196</v>
      </c>
      <c r="M15">
        <v>178</v>
      </c>
      <c r="N15">
        <v>153</v>
      </c>
      <c r="O15">
        <v>114</v>
      </c>
      <c r="P15">
        <v>83</v>
      </c>
      <c r="Q15">
        <v>89</v>
      </c>
      <c r="R15">
        <v>50</v>
      </c>
      <c r="S15">
        <v>27</v>
      </c>
      <c r="T15">
        <v>7</v>
      </c>
      <c r="U15">
        <v>3</v>
      </c>
      <c r="V15">
        <v>2</v>
      </c>
      <c r="W15">
        <v>5</v>
      </c>
      <c r="X15">
        <v>1302</v>
      </c>
      <c r="Y15">
        <v>1326</v>
      </c>
      <c r="Z15">
        <v>1245</v>
      </c>
      <c r="AA15">
        <v>977</v>
      </c>
      <c r="AB15">
        <v>783</v>
      </c>
      <c r="AC15">
        <v>571</v>
      </c>
      <c r="AD15">
        <v>466</v>
      </c>
      <c r="AE15">
        <v>397</v>
      </c>
      <c r="AF15">
        <v>280</v>
      </c>
      <c r="AG15">
        <v>264</v>
      </c>
      <c r="AH15">
        <v>204</v>
      </c>
      <c r="AI15">
        <v>177</v>
      </c>
      <c r="AJ15">
        <v>167</v>
      </c>
      <c r="AK15">
        <v>139</v>
      </c>
      <c r="AL15">
        <v>89</v>
      </c>
      <c r="AM15">
        <v>66</v>
      </c>
      <c r="AN15">
        <v>58</v>
      </c>
      <c r="AO15">
        <v>27</v>
      </c>
      <c r="AP15">
        <v>13</v>
      </c>
      <c r="AQ15">
        <v>6</v>
      </c>
      <c r="AR15">
        <v>2</v>
      </c>
      <c r="AS15">
        <v>4</v>
      </c>
    </row>
    <row r="16" spans="1:45">
      <c r="A16" t="s">
        <v>154</v>
      </c>
      <c r="B16">
        <v>8445</v>
      </c>
      <c r="C16">
        <v>8056</v>
      </c>
      <c r="D16">
        <v>7487</v>
      </c>
      <c r="E16">
        <v>5684</v>
      </c>
      <c r="F16">
        <v>3793</v>
      </c>
      <c r="G16">
        <v>2922</v>
      </c>
      <c r="H16">
        <v>2404</v>
      </c>
      <c r="I16">
        <v>2121</v>
      </c>
      <c r="J16">
        <v>1647</v>
      </c>
      <c r="K16">
        <v>1502</v>
      </c>
      <c r="L16">
        <v>1211</v>
      </c>
      <c r="M16">
        <v>998</v>
      </c>
      <c r="N16">
        <v>893</v>
      </c>
      <c r="O16">
        <v>658</v>
      </c>
      <c r="P16">
        <v>495</v>
      </c>
      <c r="Q16">
        <v>422</v>
      </c>
      <c r="R16">
        <v>318</v>
      </c>
      <c r="S16">
        <v>184</v>
      </c>
      <c r="T16">
        <v>63</v>
      </c>
      <c r="U16">
        <v>21</v>
      </c>
      <c r="V16">
        <v>5</v>
      </c>
      <c r="W16">
        <v>1021</v>
      </c>
      <c r="X16">
        <v>8287</v>
      </c>
      <c r="Y16">
        <v>8027</v>
      </c>
      <c r="Z16">
        <v>7489</v>
      </c>
      <c r="AA16">
        <v>6111</v>
      </c>
      <c r="AB16">
        <v>4907</v>
      </c>
      <c r="AC16">
        <v>3854</v>
      </c>
      <c r="AD16">
        <v>2905</v>
      </c>
      <c r="AE16">
        <v>2427</v>
      </c>
      <c r="AF16">
        <v>1856</v>
      </c>
      <c r="AG16">
        <v>1608</v>
      </c>
      <c r="AH16">
        <v>1305</v>
      </c>
      <c r="AI16">
        <v>1152</v>
      </c>
      <c r="AJ16">
        <v>976</v>
      </c>
      <c r="AK16">
        <v>721</v>
      </c>
      <c r="AL16">
        <v>538</v>
      </c>
      <c r="AM16">
        <v>429</v>
      </c>
      <c r="AN16">
        <v>360</v>
      </c>
      <c r="AO16">
        <v>209</v>
      </c>
      <c r="AP16">
        <v>70</v>
      </c>
      <c r="AQ16">
        <v>30</v>
      </c>
      <c r="AR16">
        <v>9</v>
      </c>
      <c r="AS16">
        <v>1092</v>
      </c>
    </row>
    <row r="17" spans="1:45">
      <c r="A17" t="s">
        <v>72</v>
      </c>
      <c r="B17">
        <v>7891</v>
      </c>
      <c r="C17">
        <v>7704</v>
      </c>
      <c r="D17">
        <v>7339</v>
      </c>
      <c r="E17">
        <v>6497</v>
      </c>
      <c r="F17">
        <v>5626</v>
      </c>
      <c r="G17">
        <v>4306</v>
      </c>
      <c r="H17">
        <v>3514</v>
      </c>
      <c r="I17">
        <v>2960</v>
      </c>
      <c r="J17">
        <v>2183</v>
      </c>
      <c r="K17">
        <v>1735</v>
      </c>
      <c r="L17">
        <v>1416</v>
      </c>
      <c r="M17">
        <v>1112</v>
      </c>
      <c r="N17">
        <v>888</v>
      </c>
      <c r="O17">
        <v>648</v>
      </c>
      <c r="P17">
        <v>406</v>
      </c>
      <c r="Q17">
        <v>326</v>
      </c>
      <c r="R17">
        <v>218</v>
      </c>
      <c r="S17">
        <v>109</v>
      </c>
      <c r="T17">
        <v>38</v>
      </c>
      <c r="U17">
        <v>20</v>
      </c>
      <c r="V17">
        <v>3</v>
      </c>
      <c r="W17">
        <v>2971</v>
      </c>
      <c r="X17">
        <v>7812</v>
      </c>
      <c r="Y17">
        <v>7526</v>
      </c>
      <c r="Z17">
        <v>7144</v>
      </c>
      <c r="AA17">
        <v>6976</v>
      </c>
      <c r="AB17">
        <v>6029</v>
      </c>
      <c r="AC17">
        <v>4716</v>
      </c>
      <c r="AD17">
        <v>3906</v>
      </c>
      <c r="AE17">
        <v>3180</v>
      </c>
      <c r="AF17">
        <v>2287</v>
      </c>
      <c r="AG17">
        <v>1943</v>
      </c>
      <c r="AH17">
        <v>1594</v>
      </c>
      <c r="AI17">
        <v>1230</v>
      </c>
      <c r="AJ17">
        <v>1171</v>
      </c>
      <c r="AK17">
        <v>887</v>
      </c>
      <c r="AL17">
        <v>596</v>
      </c>
      <c r="AM17">
        <v>415</v>
      </c>
      <c r="AN17">
        <v>324</v>
      </c>
      <c r="AO17">
        <v>238</v>
      </c>
      <c r="AP17">
        <v>74</v>
      </c>
      <c r="AQ17">
        <v>32</v>
      </c>
      <c r="AR17">
        <v>10</v>
      </c>
      <c r="AS17">
        <v>3170</v>
      </c>
    </row>
    <row r="18" spans="1:45">
      <c r="A18" t="s">
        <v>74</v>
      </c>
      <c r="B18">
        <v>1270</v>
      </c>
      <c r="C18">
        <v>1318</v>
      </c>
      <c r="D18">
        <v>1463</v>
      </c>
      <c r="E18">
        <v>929</v>
      </c>
      <c r="F18">
        <v>471</v>
      </c>
      <c r="G18">
        <v>446</v>
      </c>
      <c r="H18">
        <v>373</v>
      </c>
      <c r="I18">
        <v>332</v>
      </c>
      <c r="J18">
        <v>306</v>
      </c>
      <c r="K18">
        <v>313</v>
      </c>
      <c r="L18">
        <v>285</v>
      </c>
      <c r="M18">
        <v>210</v>
      </c>
      <c r="N18">
        <v>199</v>
      </c>
      <c r="O18">
        <v>154</v>
      </c>
      <c r="P18">
        <v>111</v>
      </c>
      <c r="Q18">
        <v>93</v>
      </c>
      <c r="R18">
        <v>63</v>
      </c>
      <c r="S18">
        <v>41</v>
      </c>
      <c r="T18">
        <v>17</v>
      </c>
      <c r="U18">
        <v>6</v>
      </c>
      <c r="W18">
        <v>27</v>
      </c>
      <c r="X18">
        <v>1242</v>
      </c>
      <c r="Y18">
        <v>1349</v>
      </c>
      <c r="Z18">
        <v>1431</v>
      </c>
      <c r="AA18">
        <v>1270</v>
      </c>
      <c r="AB18">
        <v>977</v>
      </c>
      <c r="AC18">
        <v>706</v>
      </c>
      <c r="AD18">
        <v>509</v>
      </c>
      <c r="AE18">
        <v>470</v>
      </c>
      <c r="AF18">
        <v>351</v>
      </c>
      <c r="AG18">
        <v>358</v>
      </c>
      <c r="AH18">
        <v>324</v>
      </c>
      <c r="AI18">
        <v>207</v>
      </c>
      <c r="AJ18">
        <v>222</v>
      </c>
      <c r="AK18">
        <v>147</v>
      </c>
      <c r="AL18">
        <v>124</v>
      </c>
      <c r="AM18">
        <v>82</v>
      </c>
      <c r="AN18">
        <v>54</v>
      </c>
      <c r="AO18">
        <v>50</v>
      </c>
      <c r="AP18">
        <v>14</v>
      </c>
      <c r="AQ18">
        <v>13</v>
      </c>
      <c r="AR18">
        <v>6</v>
      </c>
      <c r="AS18">
        <v>27</v>
      </c>
    </row>
    <row r="19" spans="1:45">
      <c r="A19" t="s">
        <v>76</v>
      </c>
      <c r="B19">
        <v>24233</v>
      </c>
      <c r="C19">
        <v>23868</v>
      </c>
      <c r="D19">
        <v>23460</v>
      </c>
      <c r="E19">
        <v>21078</v>
      </c>
      <c r="F19">
        <v>15769</v>
      </c>
      <c r="G19">
        <v>13010</v>
      </c>
      <c r="H19">
        <v>10969</v>
      </c>
      <c r="I19">
        <v>9442</v>
      </c>
      <c r="J19">
        <v>7156</v>
      </c>
      <c r="K19">
        <v>5872</v>
      </c>
      <c r="L19">
        <v>4584</v>
      </c>
      <c r="M19">
        <v>3550</v>
      </c>
      <c r="N19">
        <v>3196</v>
      </c>
      <c r="O19">
        <v>2242</v>
      </c>
      <c r="P19">
        <v>1545</v>
      </c>
      <c r="Q19">
        <v>1084</v>
      </c>
      <c r="R19">
        <v>844</v>
      </c>
      <c r="S19">
        <v>491</v>
      </c>
      <c r="T19">
        <v>196</v>
      </c>
      <c r="U19">
        <v>56</v>
      </c>
      <c r="V19">
        <v>23</v>
      </c>
      <c r="W19">
        <v>2656</v>
      </c>
      <c r="X19">
        <v>23532</v>
      </c>
      <c r="Y19">
        <v>23731</v>
      </c>
      <c r="Z19">
        <v>23695</v>
      </c>
      <c r="AA19">
        <v>22714</v>
      </c>
      <c r="AB19">
        <v>18802</v>
      </c>
      <c r="AC19">
        <v>14871</v>
      </c>
      <c r="AD19">
        <v>12641</v>
      </c>
      <c r="AE19">
        <v>10303</v>
      </c>
      <c r="AF19">
        <v>7743</v>
      </c>
      <c r="AG19">
        <v>6327</v>
      </c>
      <c r="AH19">
        <v>5032</v>
      </c>
      <c r="AI19">
        <v>3960</v>
      </c>
      <c r="AJ19">
        <v>3608</v>
      </c>
      <c r="AK19">
        <v>2482</v>
      </c>
      <c r="AL19">
        <v>1813</v>
      </c>
      <c r="AM19">
        <v>1359</v>
      </c>
      <c r="AN19">
        <v>1067</v>
      </c>
      <c r="AO19">
        <v>615</v>
      </c>
      <c r="AP19">
        <v>252</v>
      </c>
      <c r="AQ19">
        <v>118</v>
      </c>
      <c r="AR19">
        <v>66</v>
      </c>
      <c r="AS19">
        <v>2860</v>
      </c>
    </row>
    <row r="20" spans="1:45">
      <c r="A20" t="s">
        <v>78</v>
      </c>
      <c r="B20">
        <v>1826</v>
      </c>
      <c r="C20">
        <v>1889</v>
      </c>
      <c r="D20">
        <v>2189</v>
      </c>
      <c r="E20">
        <v>1897</v>
      </c>
      <c r="F20">
        <v>1251</v>
      </c>
      <c r="G20">
        <v>971</v>
      </c>
      <c r="H20">
        <v>796</v>
      </c>
      <c r="I20">
        <v>682</v>
      </c>
      <c r="J20">
        <v>567</v>
      </c>
      <c r="K20">
        <v>524</v>
      </c>
      <c r="L20">
        <v>439</v>
      </c>
      <c r="M20">
        <v>362</v>
      </c>
      <c r="N20">
        <v>346</v>
      </c>
      <c r="O20">
        <v>210</v>
      </c>
      <c r="P20">
        <v>183</v>
      </c>
      <c r="Q20">
        <v>126</v>
      </c>
      <c r="R20">
        <v>132</v>
      </c>
      <c r="S20">
        <v>77</v>
      </c>
      <c r="T20">
        <v>26</v>
      </c>
      <c r="U20">
        <v>12</v>
      </c>
      <c r="V20">
        <v>6</v>
      </c>
      <c r="W20">
        <v>15</v>
      </c>
      <c r="X20">
        <v>1686</v>
      </c>
      <c r="Y20">
        <v>1915</v>
      </c>
      <c r="Z20">
        <v>2029</v>
      </c>
      <c r="AA20">
        <v>1989</v>
      </c>
      <c r="AB20">
        <v>1502</v>
      </c>
      <c r="AC20">
        <v>1064</v>
      </c>
      <c r="AD20">
        <v>932</v>
      </c>
      <c r="AE20">
        <v>802</v>
      </c>
      <c r="AF20">
        <v>630</v>
      </c>
      <c r="AG20">
        <v>553</v>
      </c>
      <c r="AH20">
        <v>491</v>
      </c>
      <c r="AI20">
        <v>378</v>
      </c>
      <c r="AJ20">
        <v>384</v>
      </c>
      <c r="AK20">
        <v>230</v>
      </c>
      <c r="AL20">
        <v>188</v>
      </c>
      <c r="AM20">
        <v>169</v>
      </c>
      <c r="AN20">
        <v>153</v>
      </c>
      <c r="AO20">
        <v>77</v>
      </c>
      <c r="AP20">
        <v>22</v>
      </c>
      <c r="AQ20">
        <v>20</v>
      </c>
      <c r="AR20">
        <v>8</v>
      </c>
      <c r="AS20">
        <v>16</v>
      </c>
    </row>
    <row r="21" spans="1:45">
      <c r="A21" t="s">
        <v>80</v>
      </c>
      <c r="B21">
        <v>3985</v>
      </c>
      <c r="C21">
        <v>4105</v>
      </c>
      <c r="D21">
        <v>4038</v>
      </c>
      <c r="E21">
        <v>2801</v>
      </c>
      <c r="F21">
        <v>1926</v>
      </c>
      <c r="G21">
        <v>1493</v>
      </c>
      <c r="H21">
        <v>1250</v>
      </c>
      <c r="I21">
        <v>1044</v>
      </c>
      <c r="J21">
        <v>849</v>
      </c>
      <c r="K21">
        <v>772</v>
      </c>
      <c r="L21">
        <v>707</v>
      </c>
      <c r="M21">
        <v>565</v>
      </c>
      <c r="N21">
        <v>557</v>
      </c>
      <c r="O21">
        <v>428</v>
      </c>
      <c r="P21">
        <v>363</v>
      </c>
      <c r="Q21">
        <v>231</v>
      </c>
      <c r="R21">
        <v>196</v>
      </c>
      <c r="S21">
        <v>95</v>
      </c>
      <c r="T21">
        <v>36</v>
      </c>
      <c r="U21">
        <v>13</v>
      </c>
      <c r="V21">
        <v>7</v>
      </c>
      <c r="W21">
        <v>88</v>
      </c>
      <c r="X21">
        <v>4092</v>
      </c>
      <c r="Y21">
        <v>4069</v>
      </c>
      <c r="Z21">
        <v>3744</v>
      </c>
      <c r="AA21">
        <v>3056</v>
      </c>
      <c r="AB21">
        <v>2285</v>
      </c>
      <c r="AC21">
        <v>1664</v>
      </c>
      <c r="AD21">
        <v>1395</v>
      </c>
      <c r="AE21">
        <v>1134</v>
      </c>
      <c r="AF21">
        <v>861</v>
      </c>
      <c r="AG21">
        <v>783</v>
      </c>
      <c r="AH21">
        <v>764</v>
      </c>
      <c r="AI21">
        <v>612</v>
      </c>
      <c r="AJ21">
        <v>568</v>
      </c>
      <c r="AK21">
        <v>412</v>
      </c>
      <c r="AL21">
        <v>325</v>
      </c>
      <c r="AM21">
        <v>225</v>
      </c>
      <c r="AN21">
        <v>168</v>
      </c>
      <c r="AO21">
        <v>88</v>
      </c>
      <c r="AP21">
        <v>36</v>
      </c>
      <c r="AQ21">
        <v>19</v>
      </c>
      <c r="AR21">
        <v>5</v>
      </c>
      <c r="AS21">
        <v>100</v>
      </c>
    </row>
    <row r="22" spans="1:45">
      <c r="A22" t="s">
        <v>82</v>
      </c>
      <c r="B22">
        <v>58347</v>
      </c>
      <c r="C22">
        <v>60501</v>
      </c>
      <c r="D22">
        <v>57990</v>
      </c>
      <c r="E22">
        <v>51945</v>
      </c>
      <c r="F22">
        <v>41042</v>
      </c>
      <c r="G22">
        <v>32191</v>
      </c>
      <c r="H22">
        <v>27031</v>
      </c>
      <c r="I22">
        <v>22454</v>
      </c>
      <c r="J22">
        <v>17168</v>
      </c>
      <c r="K22">
        <v>13779</v>
      </c>
      <c r="L22">
        <v>10170</v>
      </c>
      <c r="M22">
        <v>7807</v>
      </c>
      <c r="N22">
        <v>6706</v>
      </c>
      <c r="O22">
        <v>5099</v>
      </c>
      <c r="P22">
        <v>3387</v>
      </c>
      <c r="Q22">
        <v>2479</v>
      </c>
      <c r="R22">
        <v>1659</v>
      </c>
      <c r="S22">
        <v>964</v>
      </c>
      <c r="T22">
        <v>364</v>
      </c>
      <c r="U22">
        <v>110</v>
      </c>
      <c r="V22">
        <v>43</v>
      </c>
      <c r="W22">
        <v>2676</v>
      </c>
      <c r="X22">
        <v>57395</v>
      </c>
      <c r="Y22">
        <v>58993</v>
      </c>
      <c r="Z22">
        <v>57259</v>
      </c>
      <c r="AA22">
        <v>54426</v>
      </c>
      <c r="AB22">
        <v>45491</v>
      </c>
      <c r="AC22">
        <v>36186</v>
      </c>
      <c r="AD22">
        <v>29923</v>
      </c>
      <c r="AE22">
        <v>24366</v>
      </c>
      <c r="AF22">
        <v>17906</v>
      </c>
      <c r="AG22">
        <v>14520</v>
      </c>
      <c r="AH22">
        <v>11041</v>
      </c>
      <c r="AI22">
        <v>8831</v>
      </c>
      <c r="AJ22">
        <v>7852</v>
      </c>
      <c r="AK22">
        <v>5766</v>
      </c>
      <c r="AL22">
        <v>3944</v>
      </c>
      <c r="AM22">
        <v>3005</v>
      </c>
      <c r="AN22">
        <v>2103</v>
      </c>
      <c r="AO22">
        <v>1315</v>
      </c>
      <c r="AP22">
        <v>529</v>
      </c>
      <c r="AQ22">
        <v>214</v>
      </c>
      <c r="AR22">
        <v>91</v>
      </c>
      <c r="AS22">
        <v>2852</v>
      </c>
    </row>
    <row r="23" spans="1:45">
      <c r="A23" t="s">
        <v>84</v>
      </c>
      <c r="B23">
        <v>2405</v>
      </c>
      <c r="C23">
        <v>2714</v>
      </c>
      <c r="D23">
        <v>2752</v>
      </c>
      <c r="E23">
        <v>2728</v>
      </c>
      <c r="F23">
        <v>1987</v>
      </c>
      <c r="G23">
        <v>1612</v>
      </c>
      <c r="H23">
        <v>1315</v>
      </c>
      <c r="I23">
        <v>1104</v>
      </c>
      <c r="J23">
        <v>937</v>
      </c>
      <c r="K23">
        <v>795</v>
      </c>
      <c r="L23">
        <v>768</v>
      </c>
      <c r="M23">
        <v>610</v>
      </c>
      <c r="N23">
        <v>516</v>
      </c>
      <c r="O23">
        <v>390</v>
      </c>
      <c r="P23">
        <v>282</v>
      </c>
      <c r="Q23">
        <v>199</v>
      </c>
      <c r="R23">
        <v>152</v>
      </c>
      <c r="S23">
        <v>73</v>
      </c>
      <c r="T23">
        <v>36</v>
      </c>
      <c r="U23">
        <v>17</v>
      </c>
      <c r="V23">
        <v>2</v>
      </c>
      <c r="W23">
        <v>1684</v>
      </c>
      <c r="X23">
        <v>2361</v>
      </c>
      <c r="Y23">
        <v>2530</v>
      </c>
      <c r="Z23">
        <v>2724</v>
      </c>
      <c r="AA23">
        <v>3078</v>
      </c>
      <c r="AB23">
        <v>2563</v>
      </c>
      <c r="AC23">
        <v>1951</v>
      </c>
      <c r="AD23">
        <v>1569</v>
      </c>
      <c r="AE23">
        <v>1300</v>
      </c>
      <c r="AF23">
        <v>1068</v>
      </c>
      <c r="AG23">
        <v>892</v>
      </c>
      <c r="AH23">
        <v>776</v>
      </c>
      <c r="AI23">
        <v>647</v>
      </c>
      <c r="AJ23">
        <v>579</v>
      </c>
      <c r="AK23">
        <v>417</v>
      </c>
      <c r="AL23">
        <v>304</v>
      </c>
      <c r="AM23">
        <v>201</v>
      </c>
      <c r="AN23">
        <v>196</v>
      </c>
      <c r="AO23">
        <v>95</v>
      </c>
      <c r="AP23">
        <v>40</v>
      </c>
      <c r="AQ23">
        <v>14</v>
      </c>
      <c r="AR23">
        <v>11</v>
      </c>
      <c r="AS23">
        <v>1797</v>
      </c>
    </row>
    <row r="24" spans="1:45">
      <c r="A24" t="s">
        <v>85</v>
      </c>
      <c r="B24">
        <v>1600</v>
      </c>
      <c r="C24">
        <v>1551</v>
      </c>
      <c r="D24">
        <v>1525</v>
      </c>
      <c r="E24">
        <v>1043</v>
      </c>
      <c r="F24">
        <v>596</v>
      </c>
      <c r="G24">
        <v>454</v>
      </c>
      <c r="H24">
        <v>433</v>
      </c>
      <c r="I24">
        <v>378</v>
      </c>
      <c r="J24">
        <v>333</v>
      </c>
      <c r="K24">
        <v>282</v>
      </c>
      <c r="L24">
        <v>250</v>
      </c>
      <c r="M24">
        <v>215</v>
      </c>
      <c r="N24">
        <v>210</v>
      </c>
      <c r="O24">
        <v>172</v>
      </c>
      <c r="P24">
        <v>149</v>
      </c>
      <c r="Q24">
        <v>118</v>
      </c>
      <c r="R24">
        <v>85</v>
      </c>
      <c r="S24">
        <v>57</v>
      </c>
      <c r="T24">
        <v>17</v>
      </c>
      <c r="U24">
        <v>7</v>
      </c>
      <c r="V24">
        <v>1</v>
      </c>
      <c r="W24">
        <v>36</v>
      </c>
      <c r="X24">
        <v>1547</v>
      </c>
      <c r="Y24">
        <v>1629</v>
      </c>
      <c r="Z24">
        <v>1544</v>
      </c>
      <c r="AA24">
        <v>1184</v>
      </c>
      <c r="AB24">
        <v>802</v>
      </c>
      <c r="AC24">
        <v>598</v>
      </c>
      <c r="AD24">
        <v>488</v>
      </c>
      <c r="AE24">
        <v>414</v>
      </c>
      <c r="AF24">
        <v>371</v>
      </c>
      <c r="AG24">
        <v>329</v>
      </c>
      <c r="AH24">
        <v>267</v>
      </c>
      <c r="AI24">
        <v>221</v>
      </c>
      <c r="AJ24">
        <v>233</v>
      </c>
      <c r="AK24">
        <v>182</v>
      </c>
      <c r="AL24">
        <v>122</v>
      </c>
      <c r="AM24">
        <v>93</v>
      </c>
      <c r="AN24">
        <v>88</v>
      </c>
      <c r="AO24">
        <v>50</v>
      </c>
      <c r="AP24">
        <v>13</v>
      </c>
      <c r="AQ24">
        <v>1</v>
      </c>
      <c r="AR24">
        <v>1</v>
      </c>
      <c r="AS24">
        <v>38</v>
      </c>
    </row>
    <row r="25" spans="1:45">
      <c r="A25" t="s">
        <v>86</v>
      </c>
      <c r="B25">
        <v>9684</v>
      </c>
      <c r="C25">
        <v>9766</v>
      </c>
      <c r="D25">
        <v>10009</v>
      </c>
      <c r="E25">
        <v>7991</v>
      </c>
      <c r="F25">
        <v>5099</v>
      </c>
      <c r="G25">
        <v>3902</v>
      </c>
      <c r="H25">
        <v>3289</v>
      </c>
      <c r="I25">
        <v>2990</v>
      </c>
      <c r="J25">
        <v>2490</v>
      </c>
      <c r="K25">
        <v>2146</v>
      </c>
      <c r="L25">
        <v>1874</v>
      </c>
      <c r="M25">
        <v>1453</v>
      </c>
      <c r="N25">
        <v>1425</v>
      </c>
      <c r="O25">
        <v>979</v>
      </c>
      <c r="P25">
        <v>848</v>
      </c>
      <c r="Q25">
        <v>590</v>
      </c>
      <c r="R25">
        <v>481</v>
      </c>
      <c r="S25">
        <v>262</v>
      </c>
      <c r="T25">
        <v>111</v>
      </c>
      <c r="U25">
        <v>39</v>
      </c>
      <c r="V25">
        <v>31</v>
      </c>
      <c r="W25">
        <v>140</v>
      </c>
      <c r="X25">
        <v>9396</v>
      </c>
      <c r="Y25">
        <v>9538</v>
      </c>
      <c r="Z25">
        <v>10014</v>
      </c>
      <c r="AA25">
        <v>9195</v>
      </c>
      <c r="AB25">
        <v>6993</v>
      </c>
      <c r="AC25">
        <v>4998</v>
      </c>
      <c r="AD25">
        <v>4094</v>
      </c>
      <c r="AE25">
        <v>3584</v>
      </c>
      <c r="AF25">
        <v>2926</v>
      </c>
      <c r="AG25">
        <v>2422</v>
      </c>
      <c r="AH25">
        <v>2210</v>
      </c>
      <c r="AI25">
        <v>1656</v>
      </c>
      <c r="AJ25">
        <v>1592</v>
      </c>
      <c r="AK25">
        <v>1032</v>
      </c>
      <c r="AL25">
        <v>899</v>
      </c>
      <c r="AM25">
        <v>554</v>
      </c>
      <c r="AN25">
        <v>482</v>
      </c>
      <c r="AO25">
        <v>274</v>
      </c>
      <c r="AP25">
        <v>118</v>
      </c>
      <c r="AQ25">
        <v>60</v>
      </c>
      <c r="AR25">
        <v>32</v>
      </c>
      <c r="AS25">
        <v>174</v>
      </c>
    </row>
    <row r="26" spans="1:45">
      <c r="A26" t="s">
        <v>87</v>
      </c>
      <c r="B26">
        <v>689</v>
      </c>
      <c r="C26">
        <v>745</v>
      </c>
      <c r="D26">
        <v>794</v>
      </c>
      <c r="E26">
        <v>514</v>
      </c>
      <c r="F26">
        <v>317</v>
      </c>
      <c r="G26">
        <v>251</v>
      </c>
      <c r="H26">
        <v>226</v>
      </c>
      <c r="I26">
        <v>199</v>
      </c>
      <c r="J26">
        <v>193</v>
      </c>
      <c r="K26">
        <v>155</v>
      </c>
      <c r="L26">
        <v>174</v>
      </c>
      <c r="M26">
        <v>128</v>
      </c>
      <c r="N26">
        <v>132</v>
      </c>
      <c r="O26">
        <v>98</v>
      </c>
      <c r="P26">
        <v>74</v>
      </c>
      <c r="Q26">
        <v>58</v>
      </c>
      <c r="R26">
        <v>46</v>
      </c>
      <c r="S26">
        <v>28</v>
      </c>
      <c r="T26">
        <v>7</v>
      </c>
      <c r="U26">
        <v>4</v>
      </c>
      <c r="V26">
        <v>1</v>
      </c>
      <c r="W26">
        <v>6</v>
      </c>
      <c r="X26">
        <v>674</v>
      </c>
      <c r="Y26">
        <v>684</v>
      </c>
      <c r="Z26">
        <v>800</v>
      </c>
      <c r="AA26">
        <v>755</v>
      </c>
      <c r="AB26">
        <v>553</v>
      </c>
      <c r="AC26">
        <v>408</v>
      </c>
      <c r="AD26">
        <v>311</v>
      </c>
      <c r="AE26">
        <v>284</v>
      </c>
      <c r="AF26">
        <v>241</v>
      </c>
      <c r="AG26">
        <v>222</v>
      </c>
      <c r="AH26">
        <v>182</v>
      </c>
      <c r="AI26">
        <v>144</v>
      </c>
      <c r="AJ26">
        <v>133</v>
      </c>
      <c r="AK26">
        <v>95</v>
      </c>
      <c r="AL26">
        <v>90</v>
      </c>
      <c r="AM26">
        <v>68</v>
      </c>
      <c r="AN26">
        <v>61</v>
      </c>
      <c r="AO26">
        <v>27</v>
      </c>
      <c r="AP26">
        <v>13</v>
      </c>
      <c r="AQ26">
        <v>3</v>
      </c>
      <c r="AR26">
        <v>3</v>
      </c>
      <c r="AS26">
        <v>7</v>
      </c>
    </row>
    <row r="27" spans="1:45">
      <c r="A27" t="s">
        <v>88</v>
      </c>
      <c r="B27">
        <v>2368</v>
      </c>
      <c r="C27">
        <v>2354</v>
      </c>
      <c r="D27">
        <v>2293</v>
      </c>
      <c r="E27">
        <v>1725</v>
      </c>
      <c r="F27">
        <v>1073</v>
      </c>
      <c r="G27">
        <v>849</v>
      </c>
      <c r="H27">
        <v>729</v>
      </c>
      <c r="I27">
        <v>611</v>
      </c>
      <c r="J27">
        <v>516</v>
      </c>
      <c r="K27">
        <v>465</v>
      </c>
      <c r="L27">
        <v>345</v>
      </c>
      <c r="M27">
        <v>297</v>
      </c>
      <c r="N27">
        <v>278</v>
      </c>
      <c r="O27">
        <v>231</v>
      </c>
      <c r="P27">
        <v>196</v>
      </c>
      <c r="Q27">
        <v>146</v>
      </c>
      <c r="R27">
        <v>118</v>
      </c>
      <c r="S27">
        <v>66</v>
      </c>
      <c r="T27">
        <v>24</v>
      </c>
      <c r="U27">
        <v>1</v>
      </c>
      <c r="V27">
        <v>3</v>
      </c>
      <c r="W27">
        <v>13</v>
      </c>
      <c r="X27">
        <v>2262</v>
      </c>
      <c r="Y27">
        <v>2351</v>
      </c>
      <c r="Z27">
        <v>2145</v>
      </c>
      <c r="AA27">
        <v>1944</v>
      </c>
      <c r="AB27">
        <v>1420</v>
      </c>
      <c r="AC27">
        <v>1101</v>
      </c>
      <c r="AD27">
        <v>842</v>
      </c>
      <c r="AE27">
        <v>731</v>
      </c>
      <c r="AF27">
        <v>596</v>
      </c>
      <c r="AG27">
        <v>499</v>
      </c>
      <c r="AH27">
        <v>412</v>
      </c>
      <c r="AI27">
        <v>301</v>
      </c>
      <c r="AJ27">
        <v>320</v>
      </c>
      <c r="AK27">
        <v>241</v>
      </c>
      <c r="AL27">
        <v>165</v>
      </c>
      <c r="AM27">
        <v>143</v>
      </c>
      <c r="AN27">
        <v>123</v>
      </c>
      <c r="AO27">
        <v>73</v>
      </c>
      <c r="AP27">
        <v>26</v>
      </c>
      <c r="AQ27">
        <v>17</v>
      </c>
      <c r="AR27">
        <v>5</v>
      </c>
      <c r="AS27">
        <v>15</v>
      </c>
    </row>
    <row r="28" spans="1:45">
      <c r="A28" t="s">
        <v>89</v>
      </c>
      <c r="B28">
        <v>3423</v>
      </c>
      <c r="C28">
        <v>3350</v>
      </c>
      <c r="D28">
        <v>3406</v>
      </c>
      <c r="E28">
        <v>2563</v>
      </c>
      <c r="F28">
        <v>1538</v>
      </c>
      <c r="G28">
        <v>1235</v>
      </c>
      <c r="H28">
        <v>1018</v>
      </c>
      <c r="I28">
        <v>870</v>
      </c>
      <c r="J28">
        <v>728</v>
      </c>
      <c r="K28">
        <v>647</v>
      </c>
      <c r="L28">
        <v>545</v>
      </c>
      <c r="M28">
        <v>487</v>
      </c>
      <c r="N28">
        <v>454</v>
      </c>
      <c r="O28">
        <v>308</v>
      </c>
      <c r="P28">
        <v>252</v>
      </c>
      <c r="Q28">
        <v>183</v>
      </c>
      <c r="R28">
        <v>147</v>
      </c>
      <c r="S28">
        <v>85</v>
      </c>
      <c r="T28">
        <v>32</v>
      </c>
      <c r="U28">
        <v>10</v>
      </c>
      <c r="V28">
        <v>4</v>
      </c>
      <c r="W28">
        <v>54</v>
      </c>
      <c r="X28">
        <v>3380</v>
      </c>
      <c r="Y28">
        <v>3417</v>
      </c>
      <c r="Z28">
        <v>3315</v>
      </c>
      <c r="AA28">
        <v>2745</v>
      </c>
      <c r="AB28">
        <v>2185</v>
      </c>
      <c r="AC28">
        <v>1562</v>
      </c>
      <c r="AD28">
        <v>1225</v>
      </c>
      <c r="AE28">
        <v>1052</v>
      </c>
      <c r="AF28">
        <v>863</v>
      </c>
      <c r="AG28">
        <v>738</v>
      </c>
      <c r="AH28">
        <v>643</v>
      </c>
      <c r="AI28">
        <v>533</v>
      </c>
      <c r="AJ28">
        <v>456</v>
      </c>
      <c r="AK28">
        <v>305</v>
      </c>
      <c r="AL28">
        <v>255</v>
      </c>
      <c r="AM28">
        <v>188</v>
      </c>
      <c r="AN28">
        <v>139</v>
      </c>
      <c r="AO28">
        <v>83</v>
      </c>
      <c r="AP28">
        <v>41</v>
      </c>
      <c r="AQ28">
        <v>10</v>
      </c>
      <c r="AR28">
        <v>10</v>
      </c>
      <c r="AS28">
        <v>61</v>
      </c>
    </row>
    <row r="29" spans="1:45">
      <c r="A29" t="s">
        <v>90</v>
      </c>
      <c r="B29">
        <v>12818</v>
      </c>
      <c r="C29">
        <v>13064</v>
      </c>
      <c r="D29">
        <v>13859</v>
      </c>
      <c r="E29">
        <v>12258</v>
      </c>
      <c r="F29">
        <v>9364</v>
      </c>
      <c r="G29">
        <v>7512</v>
      </c>
      <c r="H29">
        <v>6359</v>
      </c>
      <c r="I29">
        <v>5582</v>
      </c>
      <c r="J29">
        <v>4226</v>
      </c>
      <c r="K29">
        <v>3431</v>
      </c>
      <c r="L29">
        <v>2841</v>
      </c>
      <c r="M29">
        <v>2164</v>
      </c>
      <c r="N29">
        <v>1854</v>
      </c>
      <c r="O29">
        <v>1203</v>
      </c>
      <c r="P29">
        <v>960</v>
      </c>
      <c r="Q29">
        <v>737</v>
      </c>
      <c r="R29">
        <v>514</v>
      </c>
      <c r="S29">
        <v>315</v>
      </c>
      <c r="T29">
        <v>105</v>
      </c>
      <c r="U29">
        <v>30</v>
      </c>
      <c r="V29">
        <v>10</v>
      </c>
      <c r="W29">
        <v>235</v>
      </c>
      <c r="X29">
        <v>12502</v>
      </c>
      <c r="Y29">
        <v>12752</v>
      </c>
      <c r="Z29">
        <v>13632</v>
      </c>
      <c r="AA29">
        <v>12975</v>
      </c>
      <c r="AB29">
        <v>10888</v>
      </c>
      <c r="AC29">
        <v>8718</v>
      </c>
      <c r="AD29">
        <v>7246</v>
      </c>
      <c r="AE29">
        <v>6089</v>
      </c>
      <c r="AF29">
        <v>4611</v>
      </c>
      <c r="AG29">
        <v>3722</v>
      </c>
      <c r="AH29">
        <v>2974</v>
      </c>
      <c r="AI29">
        <v>2210</v>
      </c>
      <c r="AJ29">
        <v>1978</v>
      </c>
      <c r="AK29">
        <v>1424</v>
      </c>
      <c r="AL29">
        <v>966</v>
      </c>
      <c r="AM29">
        <v>819</v>
      </c>
      <c r="AN29">
        <v>587</v>
      </c>
      <c r="AO29">
        <v>310</v>
      </c>
      <c r="AP29">
        <v>125</v>
      </c>
      <c r="AQ29">
        <v>63</v>
      </c>
      <c r="AR29">
        <v>35</v>
      </c>
      <c r="AS29">
        <v>244</v>
      </c>
    </row>
    <row r="30" spans="1:45">
      <c r="A30" t="s">
        <v>91</v>
      </c>
      <c r="B30">
        <v>5774</v>
      </c>
      <c r="C30">
        <v>6183</v>
      </c>
      <c r="D30">
        <v>6911</v>
      </c>
      <c r="E30">
        <v>5766</v>
      </c>
      <c r="F30">
        <v>3454</v>
      </c>
      <c r="G30">
        <v>2744</v>
      </c>
      <c r="H30">
        <v>2308</v>
      </c>
      <c r="I30">
        <v>2079</v>
      </c>
      <c r="J30">
        <v>1856</v>
      </c>
      <c r="K30">
        <v>1696</v>
      </c>
      <c r="L30">
        <v>1589</v>
      </c>
      <c r="M30">
        <v>1381</v>
      </c>
      <c r="N30">
        <v>1228</v>
      </c>
      <c r="O30">
        <v>881</v>
      </c>
      <c r="P30">
        <v>685</v>
      </c>
      <c r="Q30">
        <v>476</v>
      </c>
      <c r="R30">
        <v>391</v>
      </c>
      <c r="S30">
        <v>220</v>
      </c>
      <c r="T30">
        <v>95</v>
      </c>
      <c r="U30">
        <v>31</v>
      </c>
      <c r="V30">
        <v>13</v>
      </c>
      <c r="W30">
        <v>147</v>
      </c>
      <c r="X30">
        <v>5800</v>
      </c>
      <c r="Y30">
        <v>6097</v>
      </c>
      <c r="Z30">
        <v>6950</v>
      </c>
      <c r="AA30">
        <v>6543</v>
      </c>
      <c r="AB30">
        <v>5036</v>
      </c>
      <c r="AC30">
        <v>3638</v>
      </c>
      <c r="AD30">
        <v>2983</v>
      </c>
      <c r="AE30">
        <v>2714</v>
      </c>
      <c r="AF30">
        <v>2169</v>
      </c>
      <c r="AG30">
        <v>1966</v>
      </c>
      <c r="AH30">
        <v>1780</v>
      </c>
      <c r="AI30">
        <v>1390</v>
      </c>
      <c r="AJ30">
        <v>1360</v>
      </c>
      <c r="AK30">
        <v>917</v>
      </c>
      <c r="AL30">
        <v>743</v>
      </c>
      <c r="AM30">
        <v>536</v>
      </c>
      <c r="AN30">
        <v>465</v>
      </c>
      <c r="AO30">
        <v>258</v>
      </c>
      <c r="AP30">
        <v>112</v>
      </c>
      <c r="AQ30">
        <v>49</v>
      </c>
      <c r="AR30">
        <v>18</v>
      </c>
      <c r="AS30">
        <v>167</v>
      </c>
    </row>
    <row r="31" spans="1:45">
      <c r="A31" t="s">
        <v>92</v>
      </c>
      <c r="B31">
        <v>2528</v>
      </c>
      <c r="C31">
        <v>2483</v>
      </c>
      <c r="D31">
        <v>2325</v>
      </c>
      <c r="E31">
        <v>1687</v>
      </c>
      <c r="F31">
        <v>1201</v>
      </c>
      <c r="G31">
        <v>793</v>
      </c>
      <c r="H31">
        <v>723</v>
      </c>
      <c r="I31">
        <v>573</v>
      </c>
      <c r="J31">
        <v>485</v>
      </c>
      <c r="K31">
        <v>387</v>
      </c>
      <c r="L31">
        <v>388</v>
      </c>
      <c r="M31">
        <v>325</v>
      </c>
      <c r="N31">
        <v>334</v>
      </c>
      <c r="O31">
        <v>234</v>
      </c>
      <c r="P31">
        <v>171</v>
      </c>
      <c r="Q31">
        <v>193</v>
      </c>
      <c r="R31">
        <v>115</v>
      </c>
      <c r="S31">
        <v>59</v>
      </c>
      <c r="T31">
        <v>24</v>
      </c>
      <c r="U31">
        <v>10</v>
      </c>
      <c r="V31">
        <v>1</v>
      </c>
      <c r="W31">
        <v>158</v>
      </c>
      <c r="X31">
        <v>2490</v>
      </c>
      <c r="Y31">
        <v>2443</v>
      </c>
      <c r="Z31">
        <v>2249</v>
      </c>
      <c r="AA31">
        <v>1855</v>
      </c>
      <c r="AB31">
        <v>1430</v>
      </c>
      <c r="AC31">
        <v>1007</v>
      </c>
      <c r="AD31">
        <v>857</v>
      </c>
      <c r="AE31">
        <v>699</v>
      </c>
      <c r="AF31">
        <v>552</v>
      </c>
      <c r="AG31">
        <v>466</v>
      </c>
      <c r="AH31">
        <v>420</v>
      </c>
      <c r="AI31">
        <v>357</v>
      </c>
      <c r="AJ31">
        <v>333</v>
      </c>
      <c r="AK31">
        <v>248</v>
      </c>
      <c r="AL31">
        <v>203</v>
      </c>
      <c r="AM31">
        <v>137</v>
      </c>
      <c r="AN31">
        <v>127</v>
      </c>
      <c r="AO31">
        <v>81</v>
      </c>
      <c r="AP31">
        <v>30</v>
      </c>
      <c r="AQ31">
        <v>9</v>
      </c>
      <c r="AR31">
        <v>5</v>
      </c>
      <c r="AS31">
        <v>165</v>
      </c>
    </row>
    <row r="32" spans="1:45">
      <c r="A32" t="s">
        <v>93</v>
      </c>
      <c r="B32">
        <v>7115</v>
      </c>
      <c r="C32">
        <v>6748</v>
      </c>
      <c r="D32">
        <v>6533</v>
      </c>
      <c r="E32">
        <v>4940</v>
      </c>
      <c r="F32">
        <v>3452</v>
      </c>
      <c r="G32">
        <v>2597</v>
      </c>
      <c r="H32">
        <v>2066</v>
      </c>
      <c r="I32">
        <v>1886</v>
      </c>
      <c r="J32">
        <v>1427</v>
      </c>
      <c r="K32">
        <v>1225</v>
      </c>
      <c r="L32">
        <v>1095</v>
      </c>
      <c r="M32">
        <v>951</v>
      </c>
      <c r="N32">
        <v>872</v>
      </c>
      <c r="O32">
        <v>671</v>
      </c>
      <c r="P32">
        <v>477</v>
      </c>
      <c r="Q32">
        <v>358</v>
      </c>
      <c r="R32">
        <v>290</v>
      </c>
      <c r="S32">
        <v>184</v>
      </c>
      <c r="T32">
        <v>52</v>
      </c>
      <c r="U32">
        <v>25</v>
      </c>
      <c r="V32">
        <v>7</v>
      </c>
      <c r="W32">
        <v>111</v>
      </c>
      <c r="X32">
        <v>7079</v>
      </c>
      <c r="Y32">
        <v>6670</v>
      </c>
      <c r="Z32">
        <v>6543</v>
      </c>
      <c r="AA32">
        <v>5034</v>
      </c>
      <c r="AB32">
        <v>3855</v>
      </c>
      <c r="AC32">
        <v>2823</v>
      </c>
      <c r="AD32">
        <v>2267</v>
      </c>
      <c r="AE32">
        <v>1946</v>
      </c>
      <c r="AF32">
        <v>1440</v>
      </c>
      <c r="AG32">
        <v>1337</v>
      </c>
      <c r="AH32">
        <v>1154</v>
      </c>
      <c r="AI32">
        <v>968</v>
      </c>
      <c r="AJ32">
        <v>894</v>
      </c>
      <c r="AK32">
        <v>642</v>
      </c>
      <c r="AL32">
        <v>461</v>
      </c>
      <c r="AM32">
        <v>330</v>
      </c>
      <c r="AN32">
        <v>304</v>
      </c>
      <c r="AO32">
        <v>169</v>
      </c>
      <c r="AP32">
        <v>63</v>
      </c>
      <c r="AQ32">
        <v>27</v>
      </c>
      <c r="AR32">
        <v>12</v>
      </c>
      <c r="AS32">
        <v>116</v>
      </c>
    </row>
    <row r="33" spans="1:45">
      <c r="A33" t="s">
        <v>94</v>
      </c>
      <c r="B33">
        <v>6110</v>
      </c>
      <c r="C33">
        <v>6171</v>
      </c>
      <c r="D33">
        <v>6120</v>
      </c>
      <c r="E33">
        <v>4878</v>
      </c>
      <c r="F33">
        <v>3272</v>
      </c>
      <c r="G33">
        <v>2574</v>
      </c>
      <c r="H33">
        <v>2204</v>
      </c>
      <c r="I33">
        <v>1914</v>
      </c>
      <c r="J33">
        <v>1463</v>
      </c>
      <c r="K33">
        <v>1252</v>
      </c>
      <c r="L33">
        <v>976</v>
      </c>
      <c r="M33">
        <v>817</v>
      </c>
      <c r="N33">
        <v>739</v>
      </c>
      <c r="O33">
        <v>588</v>
      </c>
      <c r="P33">
        <v>408</v>
      </c>
      <c r="Q33">
        <v>323</v>
      </c>
      <c r="R33">
        <v>204</v>
      </c>
      <c r="S33">
        <v>136</v>
      </c>
      <c r="T33">
        <v>51</v>
      </c>
      <c r="U33">
        <v>14</v>
      </c>
      <c r="V33">
        <v>8</v>
      </c>
      <c r="W33">
        <v>43</v>
      </c>
      <c r="X33">
        <v>5949</v>
      </c>
      <c r="Y33">
        <v>6023</v>
      </c>
      <c r="Z33">
        <v>6017</v>
      </c>
      <c r="AA33">
        <v>5323</v>
      </c>
      <c r="AB33">
        <v>4190</v>
      </c>
      <c r="AC33">
        <v>3026</v>
      </c>
      <c r="AD33">
        <v>2567</v>
      </c>
      <c r="AE33">
        <v>2125</v>
      </c>
      <c r="AF33">
        <v>1691</v>
      </c>
      <c r="AG33">
        <v>1357</v>
      </c>
      <c r="AH33">
        <v>1163</v>
      </c>
      <c r="AI33">
        <v>940</v>
      </c>
      <c r="AJ33">
        <v>842</v>
      </c>
      <c r="AK33">
        <v>652</v>
      </c>
      <c r="AL33">
        <v>508</v>
      </c>
      <c r="AM33">
        <v>365</v>
      </c>
      <c r="AN33">
        <v>272</v>
      </c>
      <c r="AO33">
        <v>155</v>
      </c>
      <c r="AP33">
        <v>67</v>
      </c>
      <c r="AQ33">
        <v>36</v>
      </c>
      <c r="AR33">
        <v>10</v>
      </c>
      <c r="AS33">
        <v>58</v>
      </c>
    </row>
    <row r="34" spans="1:45">
      <c r="A34" t="s">
        <v>95</v>
      </c>
      <c r="B34">
        <v>3154</v>
      </c>
      <c r="C34">
        <v>3275</v>
      </c>
      <c r="D34">
        <v>3039</v>
      </c>
      <c r="E34">
        <v>2281</v>
      </c>
      <c r="F34">
        <v>1633</v>
      </c>
      <c r="G34">
        <v>1255</v>
      </c>
      <c r="H34">
        <v>1144</v>
      </c>
      <c r="I34">
        <v>1018</v>
      </c>
      <c r="J34">
        <v>735</v>
      </c>
      <c r="K34">
        <v>652</v>
      </c>
      <c r="L34">
        <v>504</v>
      </c>
      <c r="M34">
        <v>452</v>
      </c>
      <c r="N34">
        <v>383</v>
      </c>
      <c r="O34">
        <v>279</v>
      </c>
      <c r="P34">
        <v>197</v>
      </c>
      <c r="Q34">
        <v>171</v>
      </c>
      <c r="R34">
        <v>122</v>
      </c>
      <c r="S34">
        <v>64</v>
      </c>
      <c r="T34">
        <v>24</v>
      </c>
      <c r="U34">
        <v>7</v>
      </c>
      <c r="V34">
        <v>2</v>
      </c>
      <c r="W34">
        <v>46</v>
      </c>
      <c r="X34">
        <v>3221</v>
      </c>
      <c r="Y34">
        <v>3266</v>
      </c>
      <c r="Z34">
        <v>3080</v>
      </c>
      <c r="AA34">
        <v>2627</v>
      </c>
      <c r="AB34">
        <v>2116</v>
      </c>
      <c r="AC34">
        <v>1606</v>
      </c>
      <c r="AD34">
        <v>1337</v>
      </c>
      <c r="AE34">
        <v>1088</v>
      </c>
      <c r="AF34">
        <v>780</v>
      </c>
      <c r="AG34">
        <v>662</v>
      </c>
      <c r="AH34">
        <v>553</v>
      </c>
      <c r="AI34">
        <v>484</v>
      </c>
      <c r="AJ34">
        <v>412</v>
      </c>
      <c r="AK34">
        <v>274</v>
      </c>
      <c r="AL34">
        <v>239</v>
      </c>
      <c r="AM34">
        <v>194</v>
      </c>
      <c r="AN34">
        <v>136</v>
      </c>
      <c r="AO34">
        <v>88</v>
      </c>
      <c r="AP34">
        <v>22</v>
      </c>
      <c r="AQ34">
        <v>8</v>
      </c>
      <c r="AR34">
        <v>3</v>
      </c>
      <c r="AS34">
        <v>48</v>
      </c>
    </row>
    <row r="35" spans="1:45">
      <c r="A35" t="s">
        <v>96</v>
      </c>
      <c r="B35">
        <v>6289</v>
      </c>
      <c r="C35">
        <v>6144</v>
      </c>
      <c r="D35">
        <v>5693</v>
      </c>
      <c r="E35">
        <v>4479</v>
      </c>
      <c r="F35">
        <v>3113</v>
      </c>
      <c r="G35">
        <v>2425</v>
      </c>
      <c r="H35">
        <v>2056</v>
      </c>
      <c r="I35">
        <v>1738</v>
      </c>
      <c r="J35">
        <v>1299</v>
      </c>
      <c r="K35">
        <v>1066</v>
      </c>
      <c r="L35">
        <v>972</v>
      </c>
      <c r="M35">
        <v>806</v>
      </c>
      <c r="N35">
        <v>725</v>
      </c>
      <c r="O35">
        <v>478</v>
      </c>
      <c r="P35">
        <v>358</v>
      </c>
      <c r="Q35">
        <v>332</v>
      </c>
      <c r="R35">
        <v>230</v>
      </c>
      <c r="S35">
        <v>116</v>
      </c>
      <c r="T35">
        <v>44</v>
      </c>
      <c r="U35">
        <v>16</v>
      </c>
      <c r="V35">
        <v>6</v>
      </c>
      <c r="W35">
        <v>81</v>
      </c>
      <c r="X35">
        <v>6025</v>
      </c>
      <c r="Y35">
        <v>6062</v>
      </c>
      <c r="Z35">
        <v>5621</v>
      </c>
      <c r="AA35">
        <v>4695</v>
      </c>
      <c r="AB35">
        <v>3682</v>
      </c>
      <c r="AC35">
        <v>2855</v>
      </c>
      <c r="AD35">
        <v>2233</v>
      </c>
      <c r="AE35">
        <v>1821</v>
      </c>
      <c r="AF35">
        <v>1342</v>
      </c>
      <c r="AG35">
        <v>1190</v>
      </c>
      <c r="AH35">
        <v>1016</v>
      </c>
      <c r="AI35">
        <v>884</v>
      </c>
      <c r="AJ35">
        <v>772</v>
      </c>
      <c r="AK35">
        <v>531</v>
      </c>
      <c r="AL35">
        <v>385</v>
      </c>
      <c r="AM35">
        <v>321</v>
      </c>
      <c r="AN35">
        <v>264</v>
      </c>
      <c r="AO35">
        <v>157</v>
      </c>
      <c r="AP35">
        <v>62</v>
      </c>
      <c r="AQ35">
        <v>25</v>
      </c>
      <c r="AR35">
        <v>9</v>
      </c>
      <c r="AS35">
        <v>86</v>
      </c>
    </row>
    <row r="36" spans="1:45">
      <c r="A36" t="s">
        <v>97</v>
      </c>
      <c r="B36">
        <v>279</v>
      </c>
      <c r="C36">
        <v>266</v>
      </c>
      <c r="D36">
        <v>268</v>
      </c>
      <c r="E36">
        <v>216</v>
      </c>
      <c r="F36">
        <v>147</v>
      </c>
      <c r="G36">
        <v>118</v>
      </c>
      <c r="H36">
        <v>87</v>
      </c>
      <c r="I36">
        <v>72</v>
      </c>
      <c r="J36">
        <v>71</v>
      </c>
      <c r="K36">
        <v>65</v>
      </c>
      <c r="L36">
        <v>74</v>
      </c>
      <c r="M36">
        <v>46</v>
      </c>
      <c r="N36">
        <v>52</v>
      </c>
      <c r="O36">
        <v>42</v>
      </c>
      <c r="P36">
        <v>41</v>
      </c>
      <c r="Q36">
        <v>22</v>
      </c>
      <c r="R36">
        <v>19</v>
      </c>
      <c r="S36">
        <v>10</v>
      </c>
      <c r="T36">
        <v>2</v>
      </c>
      <c r="U36">
        <v>1</v>
      </c>
      <c r="W36">
        <v>2</v>
      </c>
      <c r="X36">
        <v>252</v>
      </c>
      <c r="Y36">
        <v>299</v>
      </c>
      <c r="Z36">
        <v>296</v>
      </c>
      <c r="AA36">
        <v>246</v>
      </c>
      <c r="AB36">
        <v>152</v>
      </c>
      <c r="AC36">
        <v>120</v>
      </c>
      <c r="AD36">
        <v>97</v>
      </c>
      <c r="AE36">
        <v>97</v>
      </c>
      <c r="AF36">
        <v>83</v>
      </c>
      <c r="AG36">
        <v>83</v>
      </c>
      <c r="AH36">
        <v>68</v>
      </c>
      <c r="AI36">
        <v>68</v>
      </c>
      <c r="AJ36">
        <v>51</v>
      </c>
      <c r="AK36">
        <v>38</v>
      </c>
      <c r="AL36">
        <v>47</v>
      </c>
      <c r="AM36">
        <v>26</v>
      </c>
      <c r="AN36">
        <v>24</v>
      </c>
      <c r="AO36">
        <v>19</v>
      </c>
      <c r="AP36">
        <v>7</v>
      </c>
      <c r="AQ36">
        <v>4</v>
      </c>
      <c r="AR36">
        <v>2</v>
      </c>
      <c r="AS36">
        <v>3</v>
      </c>
    </row>
    <row r="37" spans="1:45">
      <c r="A37" t="s">
        <v>98</v>
      </c>
      <c r="B37">
        <v>4110</v>
      </c>
      <c r="C37">
        <v>4006</v>
      </c>
      <c r="D37">
        <v>3908</v>
      </c>
      <c r="E37">
        <v>3282</v>
      </c>
      <c r="F37">
        <v>2469</v>
      </c>
      <c r="G37">
        <v>1835</v>
      </c>
      <c r="H37">
        <v>1614</v>
      </c>
      <c r="I37">
        <v>1401</v>
      </c>
      <c r="J37">
        <v>968</v>
      </c>
      <c r="K37">
        <v>845</v>
      </c>
      <c r="L37">
        <v>720</v>
      </c>
      <c r="M37">
        <v>569</v>
      </c>
      <c r="N37">
        <v>516</v>
      </c>
      <c r="O37">
        <v>360</v>
      </c>
      <c r="P37">
        <v>250</v>
      </c>
      <c r="Q37">
        <v>215</v>
      </c>
      <c r="R37">
        <v>169</v>
      </c>
      <c r="S37">
        <v>124</v>
      </c>
      <c r="T37">
        <v>35</v>
      </c>
      <c r="U37">
        <v>19</v>
      </c>
      <c r="V37">
        <v>4</v>
      </c>
      <c r="W37">
        <v>28</v>
      </c>
      <c r="X37">
        <v>4057</v>
      </c>
      <c r="Y37">
        <v>4060</v>
      </c>
      <c r="Z37">
        <v>3854</v>
      </c>
      <c r="AA37">
        <v>3443</v>
      </c>
      <c r="AB37">
        <v>2744</v>
      </c>
      <c r="AC37">
        <v>2096</v>
      </c>
      <c r="AD37">
        <v>1790</v>
      </c>
      <c r="AE37">
        <v>1459</v>
      </c>
      <c r="AF37">
        <v>1047</v>
      </c>
      <c r="AG37">
        <v>977</v>
      </c>
      <c r="AH37">
        <v>748</v>
      </c>
      <c r="AI37">
        <v>614</v>
      </c>
      <c r="AJ37">
        <v>564</v>
      </c>
      <c r="AK37">
        <v>365</v>
      </c>
      <c r="AL37">
        <v>280</v>
      </c>
      <c r="AM37">
        <v>235</v>
      </c>
      <c r="AN37">
        <v>184</v>
      </c>
      <c r="AO37">
        <v>110</v>
      </c>
      <c r="AP37">
        <v>37</v>
      </c>
      <c r="AQ37">
        <v>16</v>
      </c>
      <c r="AR37">
        <v>7</v>
      </c>
      <c r="AS37">
        <v>32</v>
      </c>
    </row>
    <row r="38" spans="1:45">
      <c r="A38" t="s">
        <v>99</v>
      </c>
      <c r="B38">
        <v>512</v>
      </c>
      <c r="C38">
        <v>585</v>
      </c>
      <c r="D38">
        <v>671</v>
      </c>
      <c r="E38">
        <v>583</v>
      </c>
      <c r="F38">
        <v>337</v>
      </c>
      <c r="G38">
        <v>279</v>
      </c>
      <c r="H38">
        <v>213</v>
      </c>
      <c r="I38">
        <v>230</v>
      </c>
      <c r="J38">
        <v>161</v>
      </c>
      <c r="K38">
        <v>132</v>
      </c>
      <c r="L38">
        <v>154</v>
      </c>
      <c r="M38">
        <v>141</v>
      </c>
      <c r="N38">
        <v>114</v>
      </c>
      <c r="O38">
        <v>96</v>
      </c>
      <c r="P38">
        <v>63</v>
      </c>
      <c r="Q38">
        <v>47</v>
      </c>
      <c r="R38">
        <v>51</v>
      </c>
      <c r="S38">
        <v>20</v>
      </c>
      <c r="T38">
        <v>8</v>
      </c>
      <c r="U38">
        <v>3</v>
      </c>
      <c r="W38">
        <v>154</v>
      </c>
      <c r="X38">
        <v>520</v>
      </c>
      <c r="Y38">
        <v>596</v>
      </c>
      <c r="Z38">
        <v>684</v>
      </c>
      <c r="AA38">
        <v>619</v>
      </c>
      <c r="AB38">
        <v>471</v>
      </c>
      <c r="AC38">
        <v>346</v>
      </c>
      <c r="AD38">
        <v>237</v>
      </c>
      <c r="AE38">
        <v>223</v>
      </c>
      <c r="AF38">
        <v>189</v>
      </c>
      <c r="AG38">
        <v>181</v>
      </c>
      <c r="AH38">
        <v>154</v>
      </c>
      <c r="AI38">
        <v>145</v>
      </c>
      <c r="AJ38">
        <v>127</v>
      </c>
      <c r="AK38">
        <v>77</v>
      </c>
      <c r="AL38">
        <v>67</v>
      </c>
      <c r="AM38">
        <v>49</v>
      </c>
      <c r="AN38">
        <v>38</v>
      </c>
      <c r="AO38">
        <v>24</v>
      </c>
      <c r="AP38">
        <v>8</v>
      </c>
      <c r="AQ38">
        <v>5</v>
      </c>
      <c r="AR38">
        <v>1</v>
      </c>
      <c r="AS38">
        <v>168</v>
      </c>
    </row>
    <row r="39" spans="1:45">
      <c r="A39" t="s">
        <v>155</v>
      </c>
      <c r="B39">
        <v>8572</v>
      </c>
      <c r="C39">
        <v>8679</v>
      </c>
      <c r="D39">
        <v>8399</v>
      </c>
      <c r="E39">
        <v>6891</v>
      </c>
      <c r="F39">
        <v>4992</v>
      </c>
      <c r="G39">
        <v>3742</v>
      </c>
      <c r="H39">
        <v>3077</v>
      </c>
      <c r="I39">
        <v>2683</v>
      </c>
      <c r="J39">
        <v>1944</v>
      </c>
      <c r="K39">
        <v>1660</v>
      </c>
      <c r="L39">
        <v>1332</v>
      </c>
      <c r="M39">
        <v>1097</v>
      </c>
      <c r="N39">
        <v>997</v>
      </c>
      <c r="O39">
        <v>697</v>
      </c>
      <c r="P39">
        <v>538</v>
      </c>
      <c r="Q39">
        <v>389</v>
      </c>
      <c r="R39">
        <v>313</v>
      </c>
      <c r="S39">
        <v>211</v>
      </c>
      <c r="T39">
        <v>61</v>
      </c>
      <c r="U39">
        <v>29</v>
      </c>
      <c r="V39">
        <v>8</v>
      </c>
      <c r="W39">
        <v>484</v>
      </c>
      <c r="X39">
        <v>8444</v>
      </c>
      <c r="Y39">
        <v>8461</v>
      </c>
      <c r="Z39">
        <v>8210</v>
      </c>
      <c r="AA39">
        <v>6944</v>
      </c>
      <c r="AB39">
        <v>5460</v>
      </c>
      <c r="AC39">
        <v>4025</v>
      </c>
      <c r="AD39">
        <v>3361</v>
      </c>
      <c r="AE39">
        <v>2827</v>
      </c>
      <c r="AF39">
        <v>2096</v>
      </c>
      <c r="AG39">
        <v>1795</v>
      </c>
      <c r="AH39">
        <v>1452</v>
      </c>
      <c r="AI39">
        <v>1145</v>
      </c>
      <c r="AJ39">
        <v>1126</v>
      </c>
      <c r="AK39">
        <v>783</v>
      </c>
      <c r="AL39">
        <v>591</v>
      </c>
      <c r="AM39">
        <v>402</v>
      </c>
      <c r="AN39">
        <v>346</v>
      </c>
      <c r="AO39">
        <v>180</v>
      </c>
      <c r="AP39">
        <v>86</v>
      </c>
      <c r="AQ39">
        <v>37</v>
      </c>
      <c r="AR39">
        <v>24</v>
      </c>
      <c r="AS39">
        <v>540</v>
      </c>
    </row>
    <row r="40" spans="1:45">
      <c r="A40" t="s">
        <v>101</v>
      </c>
      <c r="B40">
        <v>852</v>
      </c>
      <c r="C40">
        <v>897</v>
      </c>
      <c r="D40">
        <v>908</v>
      </c>
      <c r="E40">
        <v>690</v>
      </c>
      <c r="F40">
        <v>410</v>
      </c>
      <c r="G40">
        <v>324</v>
      </c>
      <c r="H40">
        <v>321</v>
      </c>
      <c r="I40">
        <v>271</v>
      </c>
      <c r="J40">
        <v>203</v>
      </c>
      <c r="K40">
        <v>175</v>
      </c>
      <c r="L40">
        <v>166</v>
      </c>
      <c r="M40">
        <v>158</v>
      </c>
      <c r="N40">
        <v>147</v>
      </c>
      <c r="O40">
        <v>110</v>
      </c>
      <c r="P40">
        <v>97</v>
      </c>
      <c r="Q40">
        <v>58</v>
      </c>
      <c r="R40">
        <v>74</v>
      </c>
      <c r="S40">
        <v>36</v>
      </c>
      <c r="T40">
        <v>19</v>
      </c>
      <c r="U40">
        <v>3</v>
      </c>
      <c r="V40">
        <v>2</v>
      </c>
      <c r="W40">
        <v>11</v>
      </c>
      <c r="X40">
        <v>771</v>
      </c>
      <c r="Y40">
        <v>903</v>
      </c>
      <c r="Z40">
        <v>879</v>
      </c>
      <c r="AA40">
        <v>785</v>
      </c>
      <c r="AB40">
        <v>561</v>
      </c>
      <c r="AC40">
        <v>429</v>
      </c>
      <c r="AD40">
        <v>378</v>
      </c>
      <c r="AE40">
        <v>326</v>
      </c>
      <c r="AF40">
        <v>242</v>
      </c>
      <c r="AG40">
        <v>189</v>
      </c>
      <c r="AH40">
        <v>209</v>
      </c>
      <c r="AI40">
        <v>172</v>
      </c>
      <c r="AJ40">
        <v>176</v>
      </c>
      <c r="AK40">
        <v>139</v>
      </c>
      <c r="AL40">
        <v>84</v>
      </c>
      <c r="AM40">
        <v>82</v>
      </c>
      <c r="AN40">
        <v>65</v>
      </c>
      <c r="AO40">
        <v>46</v>
      </c>
      <c r="AP40">
        <v>16</v>
      </c>
      <c r="AQ40">
        <v>6</v>
      </c>
      <c r="AR40">
        <v>1</v>
      </c>
      <c r="AS40">
        <v>11</v>
      </c>
    </row>
    <row r="41" spans="1:45">
      <c r="A41" t="s">
        <v>102</v>
      </c>
      <c r="B41">
        <v>2684</v>
      </c>
      <c r="C41">
        <v>2849</v>
      </c>
      <c r="D41">
        <v>2913</v>
      </c>
      <c r="E41">
        <v>2060</v>
      </c>
      <c r="F41">
        <v>1239</v>
      </c>
      <c r="G41">
        <v>1014</v>
      </c>
      <c r="H41">
        <v>932</v>
      </c>
      <c r="I41">
        <v>859</v>
      </c>
      <c r="J41">
        <v>656</v>
      </c>
      <c r="K41">
        <v>620</v>
      </c>
      <c r="L41">
        <v>520</v>
      </c>
      <c r="M41">
        <v>458</v>
      </c>
      <c r="N41">
        <v>455</v>
      </c>
      <c r="O41">
        <v>346</v>
      </c>
      <c r="P41">
        <v>279</v>
      </c>
      <c r="Q41">
        <v>185</v>
      </c>
      <c r="R41">
        <v>146</v>
      </c>
      <c r="S41">
        <v>74</v>
      </c>
      <c r="T41">
        <v>37</v>
      </c>
      <c r="U41">
        <v>10</v>
      </c>
      <c r="V41">
        <v>3</v>
      </c>
      <c r="W41">
        <v>10</v>
      </c>
      <c r="X41">
        <v>2647</v>
      </c>
      <c r="Y41">
        <v>2849</v>
      </c>
      <c r="Z41">
        <v>2813</v>
      </c>
      <c r="AA41">
        <v>2509</v>
      </c>
      <c r="AB41">
        <v>1857</v>
      </c>
      <c r="AC41">
        <v>1437</v>
      </c>
      <c r="AD41">
        <v>1127</v>
      </c>
      <c r="AE41">
        <v>949</v>
      </c>
      <c r="AF41">
        <v>774</v>
      </c>
      <c r="AG41">
        <v>687</v>
      </c>
      <c r="AH41">
        <v>578</v>
      </c>
      <c r="AI41">
        <v>467</v>
      </c>
      <c r="AJ41">
        <v>444</v>
      </c>
      <c r="AK41">
        <v>352</v>
      </c>
      <c r="AL41">
        <v>278</v>
      </c>
      <c r="AM41">
        <v>187</v>
      </c>
      <c r="AN41">
        <v>137</v>
      </c>
      <c r="AO41">
        <v>71</v>
      </c>
      <c r="AP41">
        <v>41</v>
      </c>
      <c r="AQ41">
        <v>12</v>
      </c>
      <c r="AR41">
        <v>6</v>
      </c>
      <c r="AS41">
        <v>23</v>
      </c>
    </row>
    <row r="42" spans="1:45">
      <c r="A42" t="s">
        <v>103</v>
      </c>
      <c r="B42">
        <v>998</v>
      </c>
      <c r="C42">
        <v>977</v>
      </c>
      <c r="D42">
        <v>950</v>
      </c>
      <c r="E42">
        <v>772</v>
      </c>
      <c r="F42">
        <v>558</v>
      </c>
      <c r="G42">
        <v>374</v>
      </c>
      <c r="H42">
        <v>310</v>
      </c>
      <c r="I42">
        <v>277</v>
      </c>
      <c r="J42">
        <v>222</v>
      </c>
      <c r="K42">
        <v>201</v>
      </c>
      <c r="L42">
        <v>166</v>
      </c>
      <c r="M42">
        <v>159</v>
      </c>
      <c r="N42">
        <v>160</v>
      </c>
      <c r="O42">
        <v>98</v>
      </c>
      <c r="P42">
        <v>62</v>
      </c>
      <c r="Q42">
        <v>43</v>
      </c>
      <c r="R42">
        <v>54</v>
      </c>
      <c r="S42">
        <v>26</v>
      </c>
      <c r="T42">
        <v>9</v>
      </c>
      <c r="U42">
        <v>5</v>
      </c>
      <c r="W42">
        <v>4</v>
      </c>
      <c r="X42">
        <v>1051</v>
      </c>
      <c r="Y42">
        <v>1023</v>
      </c>
      <c r="Z42">
        <v>917</v>
      </c>
      <c r="AA42">
        <v>794</v>
      </c>
      <c r="AB42">
        <v>546</v>
      </c>
      <c r="AC42">
        <v>445</v>
      </c>
      <c r="AD42">
        <v>305</v>
      </c>
      <c r="AE42">
        <v>304</v>
      </c>
      <c r="AF42">
        <v>233</v>
      </c>
      <c r="AG42">
        <v>236</v>
      </c>
      <c r="AH42">
        <v>181</v>
      </c>
      <c r="AI42">
        <v>159</v>
      </c>
      <c r="AJ42">
        <v>143</v>
      </c>
      <c r="AK42">
        <v>114</v>
      </c>
      <c r="AL42">
        <v>88</v>
      </c>
      <c r="AM42">
        <v>57</v>
      </c>
      <c r="AN42">
        <v>45</v>
      </c>
      <c r="AO42">
        <v>29</v>
      </c>
      <c r="AP42">
        <v>14</v>
      </c>
      <c r="AQ42">
        <v>1</v>
      </c>
      <c r="AR42">
        <v>3</v>
      </c>
      <c r="AS42">
        <v>8</v>
      </c>
    </row>
    <row r="43" spans="1:45">
      <c r="A43" t="s">
        <v>104</v>
      </c>
      <c r="B43">
        <v>2791</v>
      </c>
      <c r="C43">
        <v>2940</v>
      </c>
      <c r="D43">
        <v>3155</v>
      </c>
      <c r="E43">
        <v>2836</v>
      </c>
      <c r="F43">
        <v>1926</v>
      </c>
      <c r="G43">
        <v>1538</v>
      </c>
      <c r="H43">
        <v>1328</v>
      </c>
      <c r="I43">
        <v>1178</v>
      </c>
      <c r="J43">
        <v>848</v>
      </c>
      <c r="K43">
        <v>755</v>
      </c>
      <c r="L43">
        <v>633</v>
      </c>
      <c r="M43">
        <v>527</v>
      </c>
      <c r="N43">
        <v>447</v>
      </c>
      <c r="O43">
        <v>341</v>
      </c>
      <c r="P43">
        <v>229</v>
      </c>
      <c r="Q43">
        <v>162</v>
      </c>
      <c r="R43">
        <v>105</v>
      </c>
      <c r="S43">
        <v>56</v>
      </c>
      <c r="T43">
        <v>22</v>
      </c>
      <c r="U43">
        <v>10</v>
      </c>
      <c r="V43">
        <v>3</v>
      </c>
      <c r="W43">
        <v>695</v>
      </c>
      <c r="X43">
        <v>2776</v>
      </c>
      <c r="Y43">
        <v>2847</v>
      </c>
      <c r="Z43">
        <v>3116</v>
      </c>
      <c r="AA43">
        <v>3026</v>
      </c>
      <c r="AB43">
        <v>2444</v>
      </c>
      <c r="AC43">
        <v>1802</v>
      </c>
      <c r="AD43">
        <v>1539</v>
      </c>
      <c r="AE43">
        <v>1324</v>
      </c>
      <c r="AF43">
        <v>956</v>
      </c>
      <c r="AG43">
        <v>881</v>
      </c>
      <c r="AH43">
        <v>718</v>
      </c>
      <c r="AI43">
        <v>554</v>
      </c>
      <c r="AJ43">
        <v>512</v>
      </c>
      <c r="AK43">
        <v>327</v>
      </c>
      <c r="AL43">
        <v>251</v>
      </c>
      <c r="AM43">
        <v>147</v>
      </c>
      <c r="AN43">
        <v>106</v>
      </c>
      <c r="AO43">
        <v>67</v>
      </c>
      <c r="AP43">
        <v>38</v>
      </c>
      <c r="AQ43">
        <v>10</v>
      </c>
      <c r="AR43">
        <v>6</v>
      </c>
      <c r="AS43">
        <v>738</v>
      </c>
    </row>
    <row r="44" spans="1:45">
      <c r="A44" t="s">
        <v>105</v>
      </c>
      <c r="B44">
        <v>8327</v>
      </c>
      <c r="C44">
        <v>8486</v>
      </c>
      <c r="D44">
        <v>8789</v>
      </c>
      <c r="E44">
        <v>7421</v>
      </c>
      <c r="F44">
        <v>5494</v>
      </c>
      <c r="G44">
        <v>4243</v>
      </c>
      <c r="H44">
        <v>3530</v>
      </c>
      <c r="I44">
        <v>2978</v>
      </c>
      <c r="J44">
        <v>2321</v>
      </c>
      <c r="K44">
        <v>2056</v>
      </c>
      <c r="L44">
        <v>1796</v>
      </c>
      <c r="M44">
        <v>1428</v>
      </c>
      <c r="N44">
        <v>1359</v>
      </c>
      <c r="O44">
        <v>944</v>
      </c>
      <c r="P44">
        <v>695</v>
      </c>
      <c r="Q44">
        <v>509</v>
      </c>
      <c r="R44">
        <v>396</v>
      </c>
      <c r="S44">
        <v>223</v>
      </c>
      <c r="T44">
        <v>78</v>
      </c>
      <c r="U44">
        <v>30</v>
      </c>
      <c r="V44">
        <v>6</v>
      </c>
      <c r="W44">
        <v>2575</v>
      </c>
      <c r="X44">
        <v>8390</v>
      </c>
      <c r="Y44">
        <v>8519</v>
      </c>
      <c r="Z44">
        <v>8795</v>
      </c>
      <c r="AA44">
        <v>8282</v>
      </c>
      <c r="AB44">
        <v>6544</v>
      </c>
      <c r="AC44">
        <v>5033</v>
      </c>
      <c r="AD44">
        <v>3926</v>
      </c>
      <c r="AE44">
        <v>3368</v>
      </c>
      <c r="AF44">
        <v>2499</v>
      </c>
      <c r="AG44">
        <v>2190</v>
      </c>
      <c r="AH44">
        <v>1911</v>
      </c>
      <c r="AI44">
        <v>1518</v>
      </c>
      <c r="AJ44">
        <v>1428</v>
      </c>
      <c r="AK44">
        <v>982</v>
      </c>
      <c r="AL44">
        <v>757</v>
      </c>
      <c r="AM44">
        <v>548</v>
      </c>
      <c r="AN44">
        <v>452</v>
      </c>
      <c r="AO44">
        <v>237</v>
      </c>
      <c r="AP44">
        <v>136</v>
      </c>
      <c r="AQ44">
        <v>36</v>
      </c>
      <c r="AR44">
        <v>25</v>
      </c>
      <c r="AS44">
        <v>2763</v>
      </c>
    </row>
    <row r="45" spans="1:45">
      <c r="A45" t="s">
        <v>106</v>
      </c>
      <c r="B45">
        <v>1305</v>
      </c>
      <c r="C45">
        <v>1406</v>
      </c>
      <c r="D45">
        <v>1296</v>
      </c>
      <c r="E45">
        <v>1040</v>
      </c>
      <c r="F45">
        <v>756</v>
      </c>
      <c r="G45">
        <v>497</v>
      </c>
      <c r="H45">
        <v>425</v>
      </c>
      <c r="I45">
        <v>385</v>
      </c>
      <c r="J45">
        <v>283</v>
      </c>
      <c r="K45">
        <v>331</v>
      </c>
      <c r="L45">
        <v>235</v>
      </c>
      <c r="M45">
        <v>251</v>
      </c>
      <c r="N45">
        <v>235</v>
      </c>
      <c r="O45">
        <v>183</v>
      </c>
      <c r="P45">
        <v>130</v>
      </c>
      <c r="Q45">
        <v>106</v>
      </c>
      <c r="R45">
        <v>90</v>
      </c>
      <c r="S45">
        <v>50</v>
      </c>
      <c r="T45">
        <v>17</v>
      </c>
      <c r="U45">
        <v>2</v>
      </c>
      <c r="V45">
        <v>2</v>
      </c>
      <c r="W45">
        <v>12</v>
      </c>
      <c r="X45">
        <v>1237</v>
      </c>
      <c r="Y45">
        <v>1337</v>
      </c>
      <c r="Z45">
        <v>1272</v>
      </c>
      <c r="AA45">
        <v>1077</v>
      </c>
      <c r="AB45">
        <v>803</v>
      </c>
      <c r="AC45">
        <v>578</v>
      </c>
      <c r="AD45">
        <v>511</v>
      </c>
      <c r="AE45">
        <v>389</v>
      </c>
      <c r="AF45">
        <v>337</v>
      </c>
      <c r="AG45">
        <v>360</v>
      </c>
      <c r="AH45">
        <v>270</v>
      </c>
      <c r="AI45">
        <v>252</v>
      </c>
      <c r="AJ45">
        <v>237</v>
      </c>
      <c r="AK45">
        <v>202</v>
      </c>
      <c r="AL45">
        <v>136</v>
      </c>
      <c r="AM45">
        <v>111</v>
      </c>
      <c r="AN45">
        <v>74</v>
      </c>
      <c r="AO45">
        <v>67</v>
      </c>
      <c r="AP45">
        <v>20</v>
      </c>
      <c r="AQ45">
        <v>5</v>
      </c>
      <c r="AR45">
        <v>4</v>
      </c>
      <c r="AS45">
        <v>8</v>
      </c>
    </row>
    <row r="46" spans="1:45">
      <c r="A46" t="s">
        <v>107</v>
      </c>
      <c r="B46">
        <v>2510</v>
      </c>
      <c r="C46">
        <v>2615</v>
      </c>
      <c r="D46">
        <v>2811</v>
      </c>
      <c r="E46">
        <v>2385</v>
      </c>
      <c r="F46">
        <v>1843</v>
      </c>
      <c r="G46">
        <v>1333</v>
      </c>
      <c r="H46">
        <v>1131</v>
      </c>
      <c r="I46">
        <v>966</v>
      </c>
      <c r="J46">
        <v>675</v>
      </c>
      <c r="K46">
        <v>575</v>
      </c>
      <c r="L46">
        <v>452</v>
      </c>
      <c r="M46">
        <v>355</v>
      </c>
      <c r="N46">
        <v>377</v>
      </c>
      <c r="O46">
        <v>243</v>
      </c>
      <c r="P46">
        <v>182</v>
      </c>
      <c r="Q46">
        <v>127</v>
      </c>
      <c r="R46">
        <v>115</v>
      </c>
      <c r="S46">
        <v>64</v>
      </c>
      <c r="T46">
        <v>13</v>
      </c>
      <c r="U46">
        <v>11</v>
      </c>
      <c r="V46">
        <v>1</v>
      </c>
      <c r="W46">
        <v>64</v>
      </c>
      <c r="X46">
        <v>2484</v>
      </c>
      <c r="Y46">
        <v>2588</v>
      </c>
      <c r="Z46">
        <v>2813</v>
      </c>
      <c r="AA46">
        <v>2597</v>
      </c>
      <c r="AB46">
        <v>2049</v>
      </c>
      <c r="AC46">
        <v>1506</v>
      </c>
      <c r="AD46">
        <v>1186</v>
      </c>
      <c r="AE46">
        <v>1041</v>
      </c>
      <c r="AF46">
        <v>734</v>
      </c>
      <c r="AG46">
        <v>672</v>
      </c>
      <c r="AH46">
        <v>502</v>
      </c>
      <c r="AI46">
        <v>418</v>
      </c>
      <c r="AJ46">
        <v>379</v>
      </c>
      <c r="AK46">
        <v>264</v>
      </c>
      <c r="AL46">
        <v>167</v>
      </c>
      <c r="AM46">
        <v>135</v>
      </c>
      <c r="AN46">
        <v>115</v>
      </c>
      <c r="AO46">
        <v>70</v>
      </c>
      <c r="AP46">
        <v>24</v>
      </c>
      <c r="AQ46">
        <v>13</v>
      </c>
      <c r="AR46">
        <v>6</v>
      </c>
      <c r="AS46">
        <v>69</v>
      </c>
    </row>
    <row r="47" spans="1:45">
      <c r="A47" t="s">
        <v>108</v>
      </c>
      <c r="B47">
        <v>834</v>
      </c>
      <c r="C47">
        <v>950</v>
      </c>
      <c r="D47">
        <v>849</v>
      </c>
      <c r="E47">
        <v>679</v>
      </c>
      <c r="F47">
        <v>483</v>
      </c>
      <c r="G47">
        <v>310</v>
      </c>
      <c r="H47">
        <v>272</v>
      </c>
      <c r="I47">
        <v>207</v>
      </c>
      <c r="J47">
        <v>199</v>
      </c>
      <c r="K47">
        <v>210</v>
      </c>
      <c r="L47">
        <v>157</v>
      </c>
      <c r="M47">
        <v>165</v>
      </c>
      <c r="N47">
        <v>131</v>
      </c>
      <c r="O47">
        <v>128</v>
      </c>
      <c r="P47">
        <v>68</v>
      </c>
      <c r="Q47">
        <v>61</v>
      </c>
      <c r="R47">
        <v>49</v>
      </c>
      <c r="S47">
        <v>29</v>
      </c>
      <c r="T47">
        <v>9</v>
      </c>
      <c r="U47">
        <v>6</v>
      </c>
      <c r="V47">
        <v>2</v>
      </c>
      <c r="X47">
        <v>905</v>
      </c>
      <c r="Y47">
        <v>889</v>
      </c>
      <c r="Z47">
        <v>841</v>
      </c>
      <c r="AA47">
        <v>653</v>
      </c>
      <c r="AB47">
        <v>453</v>
      </c>
      <c r="AC47">
        <v>333</v>
      </c>
      <c r="AD47">
        <v>273</v>
      </c>
      <c r="AE47">
        <v>228</v>
      </c>
      <c r="AF47">
        <v>210</v>
      </c>
      <c r="AG47">
        <v>223</v>
      </c>
      <c r="AH47">
        <v>167</v>
      </c>
      <c r="AI47">
        <v>169</v>
      </c>
      <c r="AJ47">
        <v>125</v>
      </c>
      <c r="AK47">
        <v>107</v>
      </c>
      <c r="AL47">
        <v>84</v>
      </c>
      <c r="AM47">
        <v>62</v>
      </c>
      <c r="AN47">
        <v>59</v>
      </c>
      <c r="AO47">
        <v>19</v>
      </c>
      <c r="AP47">
        <v>9</v>
      </c>
      <c r="AQ47">
        <v>4</v>
      </c>
      <c r="AR47">
        <v>1</v>
      </c>
      <c r="AS47">
        <v>2</v>
      </c>
    </row>
    <row r="48" spans="1:45">
      <c r="A48" t="s">
        <v>109</v>
      </c>
      <c r="B48">
        <v>5132</v>
      </c>
      <c r="C48">
        <v>5366</v>
      </c>
      <c r="D48">
        <v>5449</v>
      </c>
      <c r="E48">
        <v>3937</v>
      </c>
      <c r="F48">
        <v>2246</v>
      </c>
      <c r="G48">
        <v>1796</v>
      </c>
      <c r="H48">
        <v>1588</v>
      </c>
      <c r="I48">
        <v>1469</v>
      </c>
      <c r="J48">
        <v>1201</v>
      </c>
      <c r="K48">
        <v>1052</v>
      </c>
      <c r="L48">
        <v>997</v>
      </c>
      <c r="M48">
        <v>862</v>
      </c>
      <c r="N48">
        <v>837</v>
      </c>
      <c r="O48">
        <v>591</v>
      </c>
      <c r="P48">
        <v>463</v>
      </c>
      <c r="Q48">
        <v>280</v>
      </c>
      <c r="R48">
        <v>238</v>
      </c>
      <c r="S48">
        <v>133</v>
      </c>
      <c r="T48">
        <v>56</v>
      </c>
      <c r="U48">
        <v>22</v>
      </c>
      <c r="V48">
        <v>8</v>
      </c>
      <c r="W48">
        <v>2028</v>
      </c>
      <c r="X48">
        <v>4927</v>
      </c>
      <c r="Y48">
        <v>5443</v>
      </c>
      <c r="Z48">
        <v>5641</v>
      </c>
      <c r="AA48">
        <v>4977</v>
      </c>
      <c r="AB48">
        <v>3742</v>
      </c>
      <c r="AC48">
        <v>2689</v>
      </c>
      <c r="AD48">
        <v>2205</v>
      </c>
      <c r="AE48">
        <v>1937</v>
      </c>
      <c r="AF48">
        <v>1538</v>
      </c>
      <c r="AG48">
        <v>1296</v>
      </c>
      <c r="AH48">
        <v>1207</v>
      </c>
      <c r="AI48">
        <v>943</v>
      </c>
      <c r="AJ48">
        <v>887</v>
      </c>
      <c r="AK48">
        <v>611</v>
      </c>
      <c r="AL48">
        <v>432</v>
      </c>
      <c r="AM48">
        <v>315</v>
      </c>
      <c r="AN48">
        <v>281</v>
      </c>
      <c r="AO48">
        <v>148</v>
      </c>
      <c r="AP48">
        <v>82</v>
      </c>
      <c r="AQ48">
        <v>16</v>
      </c>
      <c r="AR48">
        <v>13</v>
      </c>
      <c r="AS48">
        <v>2166</v>
      </c>
    </row>
    <row r="49" spans="22:22">
      <c r="V49" s="5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7"/>
  <dimension ref="A1:AS49"/>
  <sheetViews>
    <sheetView topLeftCell="A11" workbookViewId="0">
      <selection activeCell="B48" sqref="B48"/>
    </sheetView>
  </sheetViews>
  <sheetFormatPr baseColWidth="10" defaultColWidth="11.42578125" defaultRowHeight="12.75"/>
  <cols>
    <col min="1" max="1" width="39.85546875" bestFit="1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>
        <v>284585</v>
      </c>
      <c r="C2">
        <v>284373</v>
      </c>
      <c r="D2">
        <v>280314</v>
      </c>
      <c r="E2">
        <v>248784</v>
      </c>
      <c r="F2">
        <v>204358</v>
      </c>
      <c r="G2">
        <v>159824</v>
      </c>
      <c r="H2">
        <v>136510</v>
      </c>
      <c r="I2">
        <v>121364</v>
      </c>
      <c r="J2">
        <v>94705</v>
      </c>
      <c r="K2">
        <v>75860</v>
      </c>
      <c r="L2">
        <v>61421</v>
      </c>
      <c r="M2">
        <v>46387</v>
      </c>
      <c r="N2">
        <v>42947</v>
      </c>
      <c r="O2">
        <v>31703</v>
      </c>
      <c r="P2">
        <v>26018</v>
      </c>
      <c r="Q2">
        <v>14860</v>
      </c>
      <c r="R2">
        <v>10900</v>
      </c>
      <c r="S2">
        <v>6651</v>
      </c>
      <c r="T2">
        <v>2787</v>
      </c>
      <c r="U2">
        <v>1132</v>
      </c>
      <c r="V2">
        <v>174</v>
      </c>
      <c r="W2">
        <v>3447</v>
      </c>
      <c r="X2">
        <v>277117</v>
      </c>
      <c r="Y2">
        <v>277245</v>
      </c>
      <c r="Z2">
        <v>276928</v>
      </c>
      <c r="AA2">
        <v>264548</v>
      </c>
      <c r="AB2">
        <v>239587</v>
      </c>
      <c r="AC2">
        <v>185346</v>
      </c>
      <c r="AD2">
        <v>155806</v>
      </c>
      <c r="AE2">
        <v>134188</v>
      </c>
      <c r="AF2">
        <v>101504</v>
      </c>
      <c r="AG2">
        <v>81213</v>
      </c>
      <c r="AH2">
        <v>66363</v>
      </c>
      <c r="AI2">
        <v>50535</v>
      </c>
      <c r="AJ2">
        <v>47457</v>
      </c>
      <c r="AK2">
        <v>35303</v>
      </c>
      <c r="AL2">
        <v>27772</v>
      </c>
      <c r="AM2">
        <v>16505</v>
      </c>
      <c r="AN2">
        <v>13099</v>
      </c>
      <c r="AO2">
        <v>7545</v>
      </c>
      <c r="AP2">
        <v>3454</v>
      </c>
      <c r="AQ2">
        <v>1549</v>
      </c>
      <c r="AR2">
        <v>377</v>
      </c>
      <c r="AS2">
        <v>4023</v>
      </c>
    </row>
    <row r="3" spans="1:45">
      <c r="A3" t="s">
        <v>44</v>
      </c>
      <c r="B3">
        <v>4764</v>
      </c>
      <c r="C3">
        <v>4960</v>
      </c>
      <c r="D3">
        <v>4949</v>
      </c>
      <c r="E3">
        <v>4344</v>
      </c>
      <c r="F3">
        <v>3208</v>
      </c>
      <c r="G3">
        <v>2420</v>
      </c>
      <c r="H3">
        <v>2013</v>
      </c>
      <c r="I3">
        <v>1924</v>
      </c>
      <c r="J3">
        <v>1457</v>
      </c>
      <c r="K3">
        <v>1302</v>
      </c>
      <c r="L3">
        <v>1112</v>
      </c>
      <c r="M3">
        <v>864</v>
      </c>
      <c r="N3">
        <v>800</v>
      </c>
      <c r="O3">
        <v>613</v>
      </c>
      <c r="P3">
        <v>515</v>
      </c>
      <c r="Q3">
        <v>284</v>
      </c>
      <c r="R3">
        <v>243</v>
      </c>
      <c r="S3">
        <v>136</v>
      </c>
      <c r="T3">
        <v>77</v>
      </c>
      <c r="U3">
        <v>30</v>
      </c>
      <c r="V3">
        <v>6</v>
      </c>
      <c r="W3">
        <v>36</v>
      </c>
      <c r="X3">
        <v>4449</v>
      </c>
      <c r="Y3">
        <v>4852</v>
      </c>
      <c r="Z3">
        <v>4812</v>
      </c>
      <c r="AA3">
        <v>4840</v>
      </c>
      <c r="AB3">
        <v>4172</v>
      </c>
      <c r="AC3">
        <v>3061</v>
      </c>
      <c r="AD3">
        <v>2473</v>
      </c>
      <c r="AE3">
        <v>2098</v>
      </c>
      <c r="AF3">
        <v>1652</v>
      </c>
      <c r="AG3">
        <v>1414</v>
      </c>
      <c r="AH3">
        <v>1150</v>
      </c>
      <c r="AI3">
        <v>880</v>
      </c>
      <c r="AJ3">
        <v>856</v>
      </c>
      <c r="AK3">
        <v>631</v>
      </c>
      <c r="AL3">
        <v>536</v>
      </c>
      <c r="AM3">
        <v>281</v>
      </c>
      <c r="AN3">
        <v>249</v>
      </c>
      <c r="AO3">
        <v>145</v>
      </c>
      <c r="AP3">
        <v>68</v>
      </c>
      <c r="AQ3">
        <v>24</v>
      </c>
      <c r="AR3">
        <v>12</v>
      </c>
      <c r="AS3">
        <v>56</v>
      </c>
    </row>
    <row r="4" spans="1:45">
      <c r="A4" t="s">
        <v>46</v>
      </c>
      <c r="B4">
        <v>6181</v>
      </c>
      <c r="C4">
        <v>6977</v>
      </c>
      <c r="D4">
        <v>7257</v>
      </c>
      <c r="E4">
        <v>6123</v>
      </c>
      <c r="F4">
        <v>4351</v>
      </c>
      <c r="G4">
        <v>3261</v>
      </c>
      <c r="H4">
        <v>3194</v>
      </c>
      <c r="I4">
        <v>2975</v>
      </c>
      <c r="J4">
        <v>2452</v>
      </c>
      <c r="K4">
        <v>2077</v>
      </c>
      <c r="L4">
        <v>1808</v>
      </c>
      <c r="M4">
        <v>1479</v>
      </c>
      <c r="N4">
        <v>1546</v>
      </c>
      <c r="O4">
        <v>1158</v>
      </c>
      <c r="P4">
        <v>1031</v>
      </c>
      <c r="Q4">
        <v>561</v>
      </c>
      <c r="R4">
        <v>449</v>
      </c>
      <c r="S4">
        <v>295</v>
      </c>
      <c r="T4">
        <v>116</v>
      </c>
      <c r="U4">
        <v>56</v>
      </c>
      <c r="V4">
        <v>2</v>
      </c>
      <c r="W4">
        <v>21</v>
      </c>
      <c r="X4">
        <v>5810</v>
      </c>
      <c r="Y4">
        <v>6577</v>
      </c>
      <c r="Z4">
        <v>7361</v>
      </c>
      <c r="AA4">
        <v>7147</v>
      </c>
      <c r="AB4">
        <v>5815</v>
      </c>
      <c r="AC4">
        <v>4364</v>
      </c>
      <c r="AD4">
        <v>3934</v>
      </c>
      <c r="AE4">
        <v>3425</v>
      </c>
      <c r="AF4">
        <v>2846</v>
      </c>
      <c r="AG4">
        <v>2321</v>
      </c>
      <c r="AH4">
        <v>2071</v>
      </c>
      <c r="AI4">
        <v>1672</v>
      </c>
      <c r="AJ4">
        <v>1727</v>
      </c>
      <c r="AK4">
        <v>1254</v>
      </c>
      <c r="AL4">
        <v>1058</v>
      </c>
      <c r="AM4">
        <v>612</v>
      </c>
      <c r="AN4">
        <v>567</v>
      </c>
      <c r="AO4">
        <v>308</v>
      </c>
      <c r="AP4">
        <v>141</v>
      </c>
      <c r="AQ4">
        <v>68</v>
      </c>
      <c r="AR4">
        <v>6</v>
      </c>
      <c r="AS4">
        <v>31</v>
      </c>
    </row>
    <row r="5" spans="1:45">
      <c r="A5" t="s">
        <v>48</v>
      </c>
      <c r="B5">
        <v>8331</v>
      </c>
      <c r="C5">
        <v>8338</v>
      </c>
      <c r="D5">
        <v>7786</v>
      </c>
      <c r="E5">
        <v>6495</v>
      </c>
      <c r="F5">
        <v>5395</v>
      </c>
      <c r="G5">
        <v>4133</v>
      </c>
      <c r="H5">
        <v>3464</v>
      </c>
      <c r="I5">
        <v>3082</v>
      </c>
      <c r="J5">
        <v>2398</v>
      </c>
      <c r="K5">
        <v>1899</v>
      </c>
      <c r="L5">
        <v>1548</v>
      </c>
      <c r="M5">
        <v>1215</v>
      </c>
      <c r="N5">
        <v>1203</v>
      </c>
      <c r="O5">
        <v>868</v>
      </c>
      <c r="P5">
        <v>665</v>
      </c>
      <c r="Q5">
        <v>395</v>
      </c>
      <c r="R5">
        <v>240</v>
      </c>
      <c r="S5">
        <v>166</v>
      </c>
      <c r="T5">
        <v>67</v>
      </c>
      <c r="U5">
        <v>27</v>
      </c>
      <c r="V5">
        <v>3</v>
      </c>
      <c r="W5">
        <v>204</v>
      </c>
      <c r="X5">
        <v>8110</v>
      </c>
      <c r="Y5">
        <v>7948</v>
      </c>
      <c r="Z5">
        <v>7707</v>
      </c>
      <c r="AA5">
        <v>6853</v>
      </c>
      <c r="AB5">
        <v>6146</v>
      </c>
      <c r="AC5">
        <v>4775</v>
      </c>
      <c r="AD5">
        <v>3933</v>
      </c>
      <c r="AE5">
        <v>3474</v>
      </c>
      <c r="AF5">
        <v>2554</v>
      </c>
      <c r="AG5">
        <v>2021</v>
      </c>
      <c r="AH5">
        <v>1700</v>
      </c>
      <c r="AI5">
        <v>1339</v>
      </c>
      <c r="AJ5">
        <v>1296</v>
      </c>
      <c r="AK5">
        <v>962</v>
      </c>
      <c r="AL5">
        <v>716</v>
      </c>
      <c r="AM5">
        <v>437</v>
      </c>
      <c r="AN5">
        <v>342</v>
      </c>
      <c r="AO5">
        <v>191</v>
      </c>
      <c r="AP5">
        <v>84</v>
      </c>
      <c r="AQ5">
        <v>29</v>
      </c>
      <c r="AR5">
        <v>9</v>
      </c>
      <c r="AS5">
        <v>221</v>
      </c>
    </row>
    <row r="6" spans="1:45">
      <c r="A6" t="s">
        <v>50</v>
      </c>
      <c r="B6">
        <v>3515</v>
      </c>
      <c r="C6">
        <v>3747</v>
      </c>
      <c r="D6">
        <v>3831</v>
      </c>
      <c r="E6">
        <v>3132</v>
      </c>
      <c r="F6">
        <v>2382</v>
      </c>
      <c r="G6">
        <v>1759</v>
      </c>
      <c r="H6">
        <v>1687</v>
      </c>
      <c r="I6">
        <v>1400</v>
      </c>
      <c r="J6">
        <v>1138</v>
      </c>
      <c r="K6">
        <v>910</v>
      </c>
      <c r="L6">
        <v>713</v>
      </c>
      <c r="M6">
        <v>503</v>
      </c>
      <c r="N6">
        <v>528</v>
      </c>
      <c r="O6">
        <v>427</v>
      </c>
      <c r="P6">
        <v>348</v>
      </c>
      <c r="Q6">
        <v>187</v>
      </c>
      <c r="R6">
        <v>145</v>
      </c>
      <c r="S6">
        <v>85</v>
      </c>
      <c r="T6">
        <v>35</v>
      </c>
      <c r="U6">
        <v>17</v>
      </c>
      <c r="V6">
        <v>1</v>
      </c>
      <c r="W6">
        <v>64</v>
      </c>
      <c r="X6">
        <v>3423</v>
      </c>
      <c r="Y6">
        <v>3794</v>
      </c>
      <c r="Z6">
        <v>3685</v>
      </c>
      <c r="AA6">
        <v>3508</v>
      </c>
      <c r="AB6">
        <v>2824</v>
      </c>
      <c r="AC6">
        <v>2057</v>
      </c>
      <c r="AD6">
        <v>1820</v>
      </c>
      <c r="AE6">
        <v>1515</v>
      </c>
      <c r="AF6">
        <v>1173</v>
      </c>
      <c r="AG6">
        <v>835</v>
      </c>
      <c r="AH6">
        <v>746</v>
      </c>
      <c r="AI6">
        <v>563</v>
      </c>
      <c r="AJ6">
        <v>572</v>
      </c>
      <c r="AK6">
        <v>407</v>
      </c>
      <c r="AL6">
        <v>307</v>
      </c>
      <c r="AM6">
        <v>193</v>
      </c>
      <c r="AN6">
        <v>165</v>
      </c>
      <c r="AO6">
        <v>97</v>
      </c>
      <c r="AP6">
        <v>33</v>
      </c>
      <c r="AQ6">
        <v>17</v>
      </c>
      <c r="AR6">
        <v>3</v>
      </c>
      <c r="AS6">
        <v>73</v>
      </c>
    </row>
    <row r="7" spans="1:45">
      <c r="A7" t="s">
        <v>52</v>
      </c>
      <c r="B7">
        <v>4085</v>
      </c>
      <c r="C7">
        <v>4324</v>
      </c>
      <c r="D7">
        <v>4219</v>
      </c>
      <c r="E7">
        <v>3653</v>
      </c>
      <c r="F7">
        <v>2863</v>
      </c>
      <c r="G7">
        <v>2210</v>
      </c>
      <c r="H7">
        <v>1922</v>
      </c>
      <c r="I7">
        <v>1690</v>
      </c>
      <c r="J7">
        <v>1269</v>
      </c>
      <c r="K7">
        <v>1016</v>
      </c>
      <c r="L7">
        <v>781</v>
      </c>
      <c r="M7">
        <v>634</v>
      </c>
      <c r="N7">
        <v>585</v>
      </c>
      <c r="O7">
        <v>444</v>
      </c>
      <c r="P7">
        <v>347</v>
      </c>
      <c r="Q7">
        <v>186</v>
      </c>
      <c r="R7">
        <v>145</v>
      </c>
      <c r="S7">
        <v>85</v>
      </c>
      <c r="T7">
        <v>38</v>
      </c>
      <c r="U7">
        <v>21</v>
      </c>
      <c r="V7">
        <v>3</v>
      </c>
      <c r="W7">
        <v>54</v>
      </c>
      <c r="X7">
        <v>3919</v>
      </c>
      <c r="Y7">
        <v>4134</v>
      </c>
      <c r="Z7">
        <v>4349</v>
      </c>
      <c r="AA7">
        <v>3914</v>
      </c>
      <c r="AB7">
        <v>3497</v>
      </c>
      <c r="AC7">
        <v>2568</v>
      </c>
      <c r="AD7">
        <v>2140</v>
      </c>
      <c r="AE7">
        <v>1828</v>
      </c>
      <c r="AF7">
        <v>1286</v>
      </c>
      <c r="AG7">
        <v>1044</v>
      </c>
      <c r="AH7">
        <v>872</v>
      </c>
      <c r="AI7">
        <v>657</v>
      </c>
      <c r="AJ7">
        <v>647</v>
      </c>
      <c r="AK7">
        <v>477</v>
      </c>
      <c r="AL7">
        <v>347</v>
      </c>
      <c r="AM7">
        <v>200</v>
      </c>
      <c r="AN7">
        <v>150</v>
      </c>
      <c r="AO7">
        <v>113</v>
      </c>
      <c r="AP7">
        <v>44</v>
      </c>
      <c r="AQ7">
        <v>25</v>
      </c>
      <c r="AR7">
        <v>7</v>
      </c>
      <c r="AS7">
        <v>56</v>
      </c>
    </row>
    <row r="8" spans="1:45">
      <c r="A8" t="s">
        <v>54</v>
      </c>
      <c r="B8">
        <v>369</v>
      </c>
      <c r="C8">
        <v>373</v>
      </c>
      <c r="D8">
        <v>382</v>
      </c>
      <c r="E8">
        <v>283</v>
      </c>
      <c r="F8">
        <v>204</v>
      </c>
      <c r="G8">
        <v>154</v>
      </c>
      <c r="H8">
        <v>122</v>
      </c>
      <c r="I8">
        <v>119</v>
      </c>
      <c r="J8">
        <v>99</v>
      </c>
      <c r="K8">
        <v>91</v>
      </c>
      <c r="L8">
        <v>110</v>
      </c>
      <c r="M8">
        <v>92</v>
      </c>
      <c r="N8">
        <v>69</v>
      </c>
      <c r="O8">
        <v>59</v>
      </c>
      <c r="P8">
        <v>52</v>
      </c>
      <c r="Q8">
        <v>40</v>
      </c>
      <c r="R8">
        <v>33</v>
      </c>
      <c r="S8">
        <v>13</v>
      </c>
      <c r="T8">
        <v>7</v>
      </c>
      <c r="U8">
        <v>7</v>
      </c>
      <c r="W8">
        <v>1</v>
      </c>
      <c r="X8">
        <v>356</v>
      </c>
      <c r="Y8">
        <v>373</v>
      </c>
      <c r="Z8">
        <v>380</v>
      </c>
      <c r="AA8">
        <v>284</v>
      </c>
      <c r="AB8">
        <v>193</v>
      </c>
      <c r="AC8">
        <v>141</v>
      </c>
      <c r="AD8">
        <v>112</v>
      </c>
      <c r="AE8">
        <v>109</v>
      </c>
      <c r="AF8">
        <v>95</v>
      </c>
      <c r="AG8">
        <v>110</v>
      </c>
      <c r="AH8">
        <v>99</v>
      </c>
      <c r="AI8">
        <v>90</v>
      </c>
      <c r="AJ8">
        <v>59</v>
      </c>
      <c r="AK8">
        <v>49</v>
      </c>
      <c r="AL8">
        <v>51</v>
      </c>
      <c r="AM8">
        <v>33</v>
      </c>
      <c r="AN8">
        <v>23</v>
      </c>
      <c r="AO8">
        <v>26</v>
      </c>
      <c r="AP8">
        <v>11</v>
      </c>
      <c r="AQ8">
        <v>6</v>
      </c>
      <c r="AS8">
        <v>3</v>
      </c>
    </row>
    <row r="9" spans="1:45">
      <c r="A9" t="s">
        <v>56</v>
      </c>
      <c r="B9">
        <v>21490</v>
      </c>
      <c r="C9">
        <v>21726</v>
      </c>
      <c r="D9">
        <v>21207</v>
      </c>
      <c r="E9">
        <v>19825</v>
      </c>
      <c r="F9">
        <v>17330</v>
      </c>
      <c r="G9">
        <v>13751</v>
      </c>
      <c r="H9">
        <v>12197</v>
      </c>
      <c r="I9">
        <v>10945</v>
      </c>
      <c r="J9">
        <v>8459</v>
      </c>
      <c r="K9">
        <v>6500</v>
      </c>
      <c r="L9">
        <v>5025</v>
      </c>
      <c r="M9">
        <v>3454</v>
      </c>
      <c r="N9">
        <v>3110</v>
      </c>
      <c r="O9">
        <v>2268</v>
      </c>
      <c r="P9">
        <v>1698</v>
      </c>
      <c r="Q9">
        <v>926</v>
      </c>
      <c r="R9">
        <v>653</v>
      </c>
      <c r="S9">
        <v>409</v>
      </c>
      <c r="T9">
        <v>155</v>
      </c>
      <c r="U9">
        <v>82</v>
      </c>
      <c r="V9">
        <v>7</v>
      </c>
      <c r="W9">
        <v>211</v>
      </c>
      <c r="X9">
        <v>21095</v>
      </c>
      <c r="Y9">
        <v>21400</v>
      </c>
      <c r="Z9">
        <v>20919</v>
      </c>
      <c r="AA9">
        <v>20784</v>
      </c>
      <c r="AB9">
        <v>19806</v>
      </c>
      <c r="AC9">
        <v>15982</v>
      </c>
      <c r="AD9">
        <v>14091</v>
      </c>
      <c r="AE9">
        <v>12352</v>
      </c>
      <c r="AF9">
        <v>9177</v>
      </c>
      <c r="AG9">
        <v>6900</v>
      </c>
      <c r="AH9">
        <v>5382</v>
      </c>
      <c r="AI9">
        <v>3809</v>
      </c>
      <c r="AJ9">
        <v>3544</v>
      </c>
      <c r="AK9">
        <v>2645</v>
      </c>
      <c r="AL9">
        <v>1935</v>
      </c>
      <c r="AM9">
        <v>1146</v>
      </c>
      <c r="AN9">
        <v>903</v>
      </c>
      <c r="AO9">
        <v>547</v>
      </c>
      <c r="AP9">
        <v>253</v>
      </c>
      <c r="AQ9">
        <v>101</v>
      </c>
      <c r="AR9">
        <v>17</v>
      </c>
      <c r="AS9">
        <v>257</v>
      </c>
    </row>
    <row r="10" spans="1:45">
      <c r="A10" t="s">
        <v>58</v>
      </c>
      <c r="B10">
        <v>2403</v>
      </c>
      <c r="C10">
        <v>2645</v>
      </c>
      <c r="D10">
        <v>2666</v>
      </c>
      <c r="E10">
        <v>2150</v>
      </c>
      <c r="F10">
        <v>1326</v>
      </c>
      <c r="G10">
        <v>1061</v>
      </c>
      <c r="H10">
        <v>906</v>
      </c>
      <c r="I10">
        <v>861</v>
      </c>
      <c r="J10">
        <v>703</v>
      </c>
      <c r="K10">
        <v>631</v>
      </c>
      <c r="L10">
        <v>581</v>
      </c>
      <c r="M10">
        <v>487</v>
      </c>
      <c r="N10">
        <v>421</v>
      </c>
      <c r="O10">
        <v>339</v>
      </c>
      <c r="P10">
        <v>293</v>
      </c>
      <c r="Q10">
        <v>196</v>
      </c>
      <c r="R10">
        <v>178</v>
      </c>
      <c r="S10">
        <v>104</v>
      </c>
      <c r="T10">
        <v>40</v>
      </c>
      <c r="U10">
        <v>16</v>
      </c>
      <c r="V10">
        <v>3</v>
      </c>
      <c r="W10">
        <v>22</v>
      </c>
      <c r="X10">
        <v>2340</v>
      </c>
      <c r="Y10">
        <v>2574</v>
      </c>
      <c r="Z10">
        <v>2677</v>
      </c>
      <c r="AA10">
        <v>2403</v>
      </c>
      <c r="AB10">
        <v>1884</v>
      </c>
      <c r="AC10">
        <v>1391</v>
      </c>
      <c r="AD10">
        <v>1136</v>
      </c>
      <c r="AE10">
        <v>995</v>
      </c>
      <c r="AF10">
        <v>863</v>
      </c>
      <c r="AG10">
        <v>717</v>
      </c>
      <c r="AH10">
        <v>608</v>
      </c>
      <c r="AI10">
        <v>534</v>
      </c>
      <c r="AJ10">
        <v>448</v>
      </c>
      <c r="AK10">
        <v>351</v>
      </c>
      <c r="AL10">
        <v>291</v>
      </c>
      <c r="AM10">
        <v>197</v>
      </c>
      <c r="AN10">
        <v>155</v>
      </c>
      <c r="AO10">
        <v>108</v>
      </c>
      <c r="AP10">
        <v>28</v>
      </c>
      <c r="AQ10">
        <v>10</v>
      </c>
      <c r="AR10">
        <v>4</v>
      </c>
      <c r="AS10">
        <v>30</v>
      </c>
    </row>
    <row r="11" spans="1:45">
      <c r="A11" t="s">
        <v>60</v>
      </c>
      <c r="B11">
        <v>4327</v>
      </c>
      <c r="C11">
        <v>4331</v>
      </c>
      <c r="D11">
        <v>4268</v>
      </c>
      <c r="E11">
        <v>3479</v>
      </c>
      <c r="F11">
        <v>2551</v>
      </c>
      <c r="G11">
        <v>2016</v>
      </c>
      <c r="H11">
        <v>1759</v>
      </c>
      <c r="I11">
        <v>1564</v>
      </c>
      <c r="J11">
        <v>1160</v>
      </c>
      <c r="K11">
        <v>921</v>
      </c>
      <c r="L11">
        <v>791</v>
      </c>
      <c r="M11">
        <v>583</v>
      </c>
      <c r="N11">
        <v>619</v>
      </c>
      <c r="O11">
        <v>453</v>
      </c>
      <c r="P11">
        <v>348</v>
      </c>
      <c r="Q11">
        <v>203</v>
      </c>
      <c r="R11">
        <v>174</v>
      </c>
      <c r="S11">
        <v>98</v>
      </c>
      <c r="T11">
        <v>37</v>
      </c>
      <c r="U11">
        <v>23</v>
      </c>
      <c r="V11">
        <v>5</v>
      </c>
      <c r="W11">
        <v>39</v>
      </c>
      <c r="X11">
        <v>4355</v>
      </c>
      <c r="Y11">
        <v>4386</v>
      </c>
      <c r="Z11">
        <v>4254</v>
      </c>
      <c r="AA11">
        <v>3748</v>
      </c>
      <c r="AB11">
        <v>3263</v>
      </c>
      <c r="AC11">
        <v>2433</v>
      </c>
      <c r="AD11">
        <v>2043</v>
      </c>
      <c r="AE11">
        <v>1660</v>
      </c>
      <c r="AF11">
        <v>1218</v>
      </c>
      <c r="AG11">
        <v>1044</v>
      </c>
      <c r="AH11">
        <v>905</v>
      </c>
      <c r="AI11">
        <v>706</v>
      </c>
      <c r="AJ11">
        <v>704</v>
      </c>
      <c r="AK11">
        <v>483</v>
      </c>
      <c r="AL11">
        <v>394</v>
      </c>
      <c r="AM11">
        <v>218</v>
      </c>
      <c r="AN11">
        <v>169</v>
      </c>
      <c r="AO11">
        <v>108</v>
      </c>
      <c r="AP11">
        <v>71</v>
      </c>
      <c r="AQ11">
        <v>25</v>
      </c>
      <c r="AR11">
        <v>6</v>
      </c>
      <c r="AS11">
        <v>44</v>
      </c>
    </row>
    <row r="12" spans="1:45">
      <c r="A12" t="s">
        <v>62</v>
      </c>
      <c r="B12">
        <v>558</v>
      </c>
      <c r="C12">
        <v>658</v>
      </c>
      <c r="D12">
        <v>653</v>
      </c>
      <c r="E12">
        <v>533</v>
      </c>
      <c r="F12">
        <v>361</v>
      </c>
      <c r="G12">
        <v>300</v>
      </c>
      <c r="H12">
        <v>264</v>
      </c>
      <c r="I12">
        <v>248</v>
      </c>
      <c r="J12">
        <v>175</v>
      </c>
      <c r="K12">
        <v>142</v>
      </c>
      <c r="L12">
        <v>146</v>
      </c>
      <c r="M12">
        <v>112</v>
      </c>
      <c r="N12">
        <v>144</v>
      </c>
      <c r="O12">
        <v>113</v>
      </c>
      <c r="P12">
        <v>87</v>
      </c>
      <c r="Q12">
        <v>60</v>
      </c>
      <c r="R12">
        <v>47</v>
      </c>
      <c r="S12">
        <v>31</v>
      </c>
      <c r="T12">
        <v>10</v>
      </c>
      <c r="U12">
        <v>1</v>
      </c>
      <c r="W12">
        <v>6</v>
      </c>
      <c r="X12">
        <v>535</v>
      </c>
      <c r="Y12">
        <v>608</v>
      </c>
      <c r="Z12">
        <v>582</v>
      </c>
      <c r="AA12">
        <v>566</v>
      </c>
      <c r="AB12">
        <v>436</v>
      </c>
      <c r="AC12">
        <v>372</v>
      </c>
      <c r="AD12">
        <v>288</v>
      </c>
      <c r="AE12">
        <v>274</v>
      </c>
      <c r="AF12">
        <v>178</v>
      </c>
      <c r="AG12">
        <v>178</v>
      </c>
      <c r="AH12">
        <v>169</v>
      </c>
      <c r="AI12">
        <v>128</v>
      </c>
      <c r="AJ12">
        <v>161</v>
      </c>
      <c r="AK12">
        <v>125</v>
      </c>
      <c r="AL12">
        <v>61</v>
      </c>
      <c r="AM12">
        <v>67</v>
      </c>
      <c r="AN12">
        <v>42</v>
      </c>
      <c r="AO12">
        <v>24</v>
      </c>
      <c r="AP12">
        <v>13</v>
      </c>
      <c r="AQ12">
        <v>5</v>
      </c>
      <c r="AS12">
        <v>5</v>
      </c>
    </row>
    <row r="13" spans="1:45">
      <c r="A13" t="s">
        <v>64</v>
      </c>
      <c r="B13">
        <v>4789</v>
      </c>
      <c r="C13">
        <v>4846</v>
      </c>
      <c r="D13">
        <v>4830</v>
      </c>
      <c r="E13">
        <v>4599</v>
      </c>
      <c r="F13">
        <v>3933</v>
      </c>
      <c r="G13">
        <v>3081</v>
      </c>
      <c r="H13">
        <v>2572</v>
      </c>
      <c r="I13">
        <v>2404</v>
      </c>
      <c r="J13">
        <v>1855</v>
      </c>
      <c r="K13">
        <v>1428</v>
      </c>
      <c r="L13">
        <v>1095</v>
      </c>
      <c r="M13">
        <v>886</v>
      </c>
      <c r="N13">
        <v>767</v>
      </c>
      <c r="O13">
        <v>614</v>
      </c>
      <c r="P13">
        <v>478</v>
      </c>
      <c r="Q13">
        <v>292</v>
      </c>
      <c r="R13">
        <v>227</v>
      </c>
      <c r="S13">
        <v>146</v>
      </c>
      <c r="T13">
        <v>53</v>
      </c>
      <c r="U13">
        <v>16</v>
      </c>
      <c r="V13">
        <v>2</v>
      </c>
      <c r="W13">
        <v>27</v>
      </c>
      <c r="X13">
        <v>4631</v>
      </c>
      <c r="Y13">
        <v>4627</v>
      </c>
      <c r="Z13">
        <v>4932</v>
      </c>
      <c r="AA13">
        <v>4943</v>
      </c>
      <c r="AB13">
        <v>4600</v>
      </c>
      <c r="AC13">
        <v>3488</v>
      </c>
      <c r="AD13">
        <v>2868</v>
      </c>
      <c r="AE13">
        <v>2482</v>
      </c>
      <c r="AF13">
        <v>1972</v>
      </c>
      <c r="AG13">
        <v>1523</v>
      </c>
      <c r="AH13">
        <v>1168</v>
      </c>
      <c r="AI13">
        <v>922</v>
      </c>
      <c r="AJ13">
        <v>896</v>
      </c>
      <c r="AK13">
        <v>740</v>
      </c>
      <c r="AL13">
        <v>537</v>
      </c>
      <c r="AM13">
        <v>333</v>
      </c>
      <c r="AN13">
        <v>293</v>
      </c>
      <c r="AO13">
        <v>151</v>
      </c>
      <c r="AP13">
        <v>72</v>
      </c>
      <c r="AQ13">
        <v>32</v>
      </c>
      <c r="AR13">
        <v>4</v>
      </c>
      <c r="AS13">
        <v>31</v>
      </c>
    </row>
    <row r="14" spans="1:45">
      <c r="A14" t="s">
        <v>66</v>
      </c>
      <c r="B14">
        <v>1571</v>
      </c>
      <c r="C14">
        <v>1596</v>
      </c>
      <c r="D14">
        <v>1642</v>
      </c>
      <c r="E14">
        <v>1365</v>
      </c>
      <c r="F14">
        <v>914</v>
      </c>
      <c r="G14">
        <v>723</v>
      </c>
      <c r="H14">
        <v>682</v>
      </c>
      <c r="I14">
        <v>608</v>
      </c>
      <c r="J14">
        <v>492</v>
      </c>
      <c r="K14">
        <v>443</v>
      </c>
      <c r="L14">
        <v>344</v>
      </c>
      <c r="M14">
        <v>279</v>
      </c>
      <c r="N14">
        <v>273</v>
      </c>
      <c r="O14">
        <v>203</v>
      </c>
      <c r="P14">
        <v>196</v>
      </c>
      <c r="Q14">
        <v>138</v>
      </c>
      <c r="R14">
        <v>95</v>
      </c>
      <c r="S14">
        <v>57</v>
      </c>
      <c r="T14">
        <v>28</v>
      </c>
      <c r="U14">
        <v>16</v>
      </c>
      <c r="V14">
        <v>4</v>
      </c>
      <c r="W14">
        <v>26</v>
      </c>
      <c r="X14">
        <v>1542</v>
      </c>
      <c r="Y14">
        <v>1635</v>
      </c>
      <c r="Z14">
        <v>1585</v>
      </c>
      <c r="AA14">
        <v>1496</v>
      </c>
      <c r="AB14">
        <v>1265</v>
      </c>
      <c r="AC14">
        <v>969</v>
      </c>
      <c r="AD14">
        <v>783</v>
      </c>
      <c r="AE14">
        <v>682</v>
      </c>
      <c r="AF14">
        <v>539</v>
      </c>
      <c r="AG14">
        <v>495</v>
      </c>
      <c r="AH14">
        <v>386</v>
      </c>
      <c r="AI14">
        <v>317</v>
      </c>
      <c r="AJ14">
        <v>323</v>
      </c>
      <c r="AK14">
        <v>256</v>
      </c>
      <c r="AL14">
        <v>201</v>
      </c>
      <c r="AM14">
        <v>125</v>
      </c>
      <c r="AN14">
        <v>98</v>
      </c>
      <c r="AO14">
        <v>55</v>
      </c>
      <c r="AP14">
        <v>20</v>
      </c>
      <c r="AQ14">
        <v>12</v>
      </c>
      <c r="AR14">
        <v>3</v>
      </c>
      <c r="AS14">
        <v>30</v>
      </c>
    </row>
    <row r="15" spans="1:45">
      <c r="A15" t="s">
        <v>68</v>
      </c>
      <c r="B15">
        <v>1489</v>
      </c>
      <c r="C15">
        <v>1350</v>
      </c>
      <c r="D15">
        <v>1247</v>
      </c>
      <c r="E15">
        <v>1008</v>
      </c>
      <c r="F15">
        <v>782</v>
      </c>
      <c r="G15">
        <v>597</v>
      </c>
      <c r="H15">
        <v>523</v>
      </c>
      <c r="I15">
        <v>456</v>
      </c>
      <c r="J15">
        <v>342</v>
      </c>
      <c r="K15">
        <v>279</v>
      </c>
      <c r="L15">
        <v>236</v>
      </c>
      <c r="M15">
        <v>163</v>
      </c>
      <c r="N15">
        <v>192</v>
      </c>
      <c r="O15">
        <v>146</v>
      </c>
      <c r="P15">
        <v>103</v>
      </c>
      <c r="Q15">
        <v>67</v>
      </c>
      <c r="R15">
        <v>59</v>
      </c>
      <c r="S15">
        <v>25</v>
      </c>
      <c r="T15">
        <v>11</v>
      </c>
      <c r="U15">
        <v>9</v>
      </c>
      <c r="W15">
        <v>5</v>
      </c>
      <c r="X15">
        <v>1418</v>
      </c>
      <c r="Y15">
        <v>1348</v>
      </c>
      <c r="Z15">
        <v>1292</v>
      </c>
      <c r="AA15">
        <v>1177</v>
      </c>
      <c r="AB15">
        <v>909</v>
      </c>
      <c r="AC15">
        <v>692</v>
      </c>
      <c r="AD15">
        <v>550</v>
      </c>
      <c r="AE15">
        <v>444</v>
      </c>
      <c r="AF15">
        <v>367</v>
      </c>
      <c r="AG15">
        <v>280</v>
      </c>
      <c r="AH15">
        <v>230</v>
      </c>
      <c r="AI15">
        <v>206</v>
      </c>
      <c r="AJ15">
        <v>178</v>
      </c>
      <c r="AK15">
        <v>147</v>
      </c>
      <c r="AL15">
        <v>133</v>
      </c>
      <c r="AM15">
        <v>78</v>
      </c>
      <c r="AN15">
        <v>53</v>
      </c>
      <c r="AO15">
        <v>33</v>
      </c>
      <c r="AP15">
        <v>20</v>
      </c>
      <c r="AQ15">
        <v>6</v>
      </c>
      <c r="AR15">
        <v>3</v>
      </c>
      <c r="AS15">
        <v>7</v>
      </c>
    </row>
    <row r="16" spans="1:45">
      <c r="A16" t="s">
        <v>154</v>
      </c>
      <c r="B16">
        <v>8811</v>
      </c>
      <c r="C16">
        <v>8803</v>
      </c>
      <c r="D16">
        <v>8160</v>
      </c>
      <c r="E16">
        <v>6773</v>
      </c>
      <c r="F16">
        <v>5145</v>
      </c>
      <c r="G16">
        <v>3838</v>
      </c>
      <c r="H16">
        <v>3234</v>
      </c>
      <c r="I16">
        <v>2866</v>
      </c>
      <c r="J16">
        <v>2186</v>
      </c>
      <c r="K16">
        <v>1774</v>
      </c>
      <c r="L16">
        <v>1566</v>
      </c>
      <c r="M16">
        <v>1108</v>
      </c>
      <c r="N16">
        <v>1046</v>
      </c>
      <c r="O16">
        <v>782</v>
      </c>
      <c r="P16">
        <v>686</v>
      </c>
      <c r="Q16">
        <v>388</v>
      </c>
      <c r="R16">
        <v>315</v>
      </c>
      <c r="S16">
        <v>193</v>
      </c>
      <c r="T16">
        <v>71</v>
      </c>
      <c r="U16">
        <v>41</v>
      </c>
      <c r="V16">
        <v>3</v>
      </c>
      <c r="W16">
        <v>89</v>
      </c>
      <c r="X16">
        <v>8774</v>
      </c>
      <c r="Y16">
        <v>8531</v>
      </c>
      <c r="Z16">
        <v>8187</v>
      </c>
      <c r="AA16">
        <v>7182</v>
      </c>
      <c r="AB16">
        <v>5966</v>
      </c>
      <c r="AC16">
        <v>4514</v>
      </c>
      <c r="AD16">
        <v>3824</v>
      </c>
      <c r="AE16">
        <v>3156</v>
      </c>
      <c r="AF16">
        <v>2312</v>
      </c>
      <c r="AG16">
        <v>1881</v>
      </c>
      <c r="AH16">
        <v>1560</v>
      </c>
      <c r="AI16">
        <v>1253</v>
      </c>
      <c r="AJ16">
        <v>1168</v>
      </c>
      <c r="AK16">
        <v>866</v>
      </c>
      <c r="AL16">
        <v>710</v>
      </c>
      <c r="AM16">
        <v>418</v>
      </c>
      <c r="AN16">
        <v>345</v>
      </c>
      <c r="AO16">
        <v>198</v>
      </c>
      <c r="AP16">
        <v>83</v>
      </c>
      <c r="AQ16">
        <v>42</v>
      </c>
      <c r="AR16">
        <v>14</v>
      </c>
      <c r="AS16">
        <v>110</v>
      </c>
    </row>
    <row r="17" spans="1:45">
      <c r="A17" t="s">
        <v>72</v>
      </c>
      <c r="B17">
        <v>8150</v>
      </c>
      <c r="C17">
        <v>8133</v>
      </c>
      <c r="D17">
        <v>7686</v>
      </c>
      <c r="E17">
        <v>7104</v>
      </c>
      <c r="F17">
        <v>6410</v>
      </c>
      <c r="G17">
        <v>5229</v>
      </c>
      <c r="H17">
        <v>4453</v>
      </c>
      <c r="I17">
        <v>3896</v>
      </c>
      <c r="J17">
        <v>2880</v>
      </c>
      <c r="K17">
        <v>2279</v>
      </c>
      <c r="L17">
        <v>1731</v>
      </c>
      <c r="M17">
        <v>1356</v>
      </c>
      <c r="N17">
        <v>1145</v>
      </c>
      <c r="O17">
        <v>770</v>
      </c>
      <c r="P17">
        <v>568</v>
      </c>
      <c r="Q17">
        <v>329</v>
      </c>
      <c r="R17">
        <v>203</v>
      </c>
      <c r="S17">
        <v>142</v>
      </c>
      <c r="T17">
        <v>50</v>
      </c>
      <c r="U17">
        <v>22</v>
      </c>
      <c r="V17">
        <v>3</v>
      </c>
      <c r="W17">
        <v>123</v>
      </c>
      <c r="X17">
        <v>7990</v>
      </c>
      <c r="Y17">
        <v>7886</v>
      </c>
      <c r="Z17">
        <v>7644</v>
      </c>
      <c r="AA17">
        <v>7094</v>
      </c>
      <c r="AB17">
        <v>6998</v>
      </c>
      <c r="AC17">
        <v>5613</v>
      </c>
      <c r="AD17">
        <v>4866</v>
      </c>
      <c r="AE17">
        <v>4242</v>
      </c>
      <c r="AF17">
        <v>3017</v>
      </c>
      <c r="AG17">
        <v>2390</v>
      </c>
      <c r="AH17">
        <v>1853</v>
      </c>
      <c r="AI17">
        <v>1461</v>
      </c>
      <c r="AJ17">
        <v>1326</v>
      </c>
      <c r="AK17">
        <v>985</v>
      </c>
      <c r="AL17">
        <v>809</v>
      </c>
      <c r="AM17">
        <v>513</v>
      </c>
      <c r="AN17">
        <v>337</v>
      </c>
      <c r="AO17">
        <v>186</v>
      </c>
      <c r="AP17">
        <v>101</v>
      </c>
      <c r="AQ17">
        <v>43</v>
      </c>
      <c r="AR17">
        <v>13</v>
      </c>
      <c r="AS17">
        <v>142</v>
      </c>
    </row>
    <row r="18" spans="1:45">
      <c r="A18" t="s">
        <v>74</v>
      </c>
      <c r="B18">
        <v>1253</v>
      </c>
      <c r="C18">
        <v>1223</v>
      </c>
      <c r="D18">
        <v>1272</v>
      </c>
      <c r="E18">
        <v>1128</v>
      </c>
      <c r="F18">
        <v>723</v>
      </c>
      <c r="G18">
        <v>553</v>
      </c>
      <c r="H18">
        <v>545</v>
      </c>
      <c r="I18">
        <v>445</v>
      </c>
      <c r="J18">
        <v>372</v>
      </c>
      <c r="K18">
        <v>332</v>
      </c>
      <c r="L18">
        <v>335</v>
      </c>
      <c r="M18">
        <v>305</v>
      </c>
      <c r="N18">
        <v>225</v>
      </c>
      <c r="O18">
        <v>177</v>
      </c>
      <c r="P18">
        <v>150</v>
      </c>
      <c r="Q18">
        <v>91</v>
      </c>
      <c r="R18">
        <v>77</v>
      </c>
      <c r="S18">
        <v>42</v>
      </c>
      <c r="T18">
        <v>21</v>
      </c>
      <c r="U18">
        <v>7</v>
      </c>
      <c r="V18">
        <v>1</v>
      </c>
      <c r="W18">
        <v>17</v>
      </c>
      <c r="X18">
        <v>1144</v>
      </c>
      <c r="Y18">
        <v>1197</v>
      </c>
      <c r="Z18">
        <v>1286</v>
      </c>
      <c r="AA18">
        <v>1289</v>
      </c>
      <c r="AB18">
        <v>1100</v>
      </c>
      <c r="AC18">
        <v>770</v>
      </c>
      <c r="AD18">
        <v>660</v>
      </c>
      <c r="AE18">
        <v>521</v>
      </c>
      <c r="AF18">
        <v>425</v>
      </c>
      <c r="AG18">
        <v>382</v>
      </c>
      <c r="AH18">
        <v>329</v>
      </c>
      <c r="AI18">
        <v>269</v>
      </c>
      <c r="AJ18">
        <v>242</v>
      </c>
      <c r="AK18">
        <v>188</v>
      </c>
      <c r="AL18">
        <v>166</v>
      </c>
      <c r="AM18">
        <v>82</v>
      </c>
      <c r="AN18">
        <v>60</v>
      </c>
      <c r="AO18">
        <v>31</v>
      </c>
      <c r="AP18">
        <v>27</v>
      </c>
      <c r="AQ18">
        <v>5</v>
      </c>
      <c r="AR18">
        <v>4</v>
      </c>
      <c r="AS18">
        <v>21</v>
      </c>
    </row>
    <row r="19" spans="1:45">
      <c r="A19" t="s">
        <v>76</v>
      </c>
      <c r="B19">
        <v>26270</v>
      </c>
      <c r="C19">
        <v>26056</v>
      </c>
      <c r="D19">
        <v>25079</v>
      </c>
      <c r="E19">
        <v>22422</v>
      </c>
      <c r="F19">
        <v>19996</v>
      </c>
      <c r="G19">
        <v>15799</v>
      </c>
      <c r="H19">
        <v>13546</v>
      </c>
      <c r="I19">
        <v>11921</v>
      </c>
      <c r="J19">
        <v>9480</v>
      </c>
      <c r="K19">
        <v>7547</v>
      </c>
      <c r="L19">
        <v>5726</v>
      </c>
      <c r="M19">
        <v>4263</v>
      </c>
      <c r="N19">
        <v>3825</v>
      </c>
      <c r="O19">
        <v>2734</v>
      </c>
      <c r="P19">
        <v>2215</v>
      </c>
      <c r="Q19">
        <v>1195</v>
      </c>
      <c r="R19">
        <v>815</v>
      </c>
      <c r="S19">
        <v>517</v>
      </c>
      <c r="T19">
        <v>223</v>
      </c>
      <c r="U19">
        <v>77</v>
      </c>
      <c r="V19">
        <v>15</v>
      </c>
      <c r="W19">
        <v>309</v>
      </c>
      <c r="X19">
        <v>25399</v>
      </c>
      <c r="Y19">
        <v>25167</v>
      </c>
      <c r="Z19">
        <v>24719</v>
      </c>
      <c r="AA19">
        <v>23998</v>
      </c>
      <c r="AB19">
        <v>23094</v>
      </c>
      <c r="AC19">
        <v>18492</v>
      </c>
      <c r="AD19">
        <v>15399</v>
      </c>
      <c r="AE19">
        <v>13597</v>
      </c>
      <c r="AF19">
        <v>9974</v>
      </c>
      <c r="AG19">
        <v>7906</v>
      </c>
      <c r="AH19">
        <v>6338</v>
      </c>
      <c r="AI19">
        <v>4699</v>
      </c>
      <c r="AJ19">
        <v>4344</v>
      </c>
      <c r="AK19">
        <v>3082</v>
      </c>
      <c r="AL19">
        <v>2502</v>
      </c>
      <c r="AM19">
        <v>1326</v>
      </c>
      <c r="AN19">
        <v>1142</v>
      </c>
      <c r="AO19">
        <v>618</v>
      </c>
      <c r="AP19">
        <v>283</v>
      </c>
      <c r="AQ19">
        <v>130</v>
      </c>
      <c r="AR19">
        <v>34</v>
      </c>
      <c r="AS19">
        <v>366</v>
      </c>
    </row>
    <row r="20" spans="1:45">
      <c r="A20" t="s">
        <v>78</v>
      </c>
      <c r="B20">
        <v>1744</v>
      </c>
      <c r="C20">
        <v>1828</v>
      </c>
      <c r="D20">
        <v>1879</v>
      </c>
      <c r="E20">
        <v>1798</v>
      </c>
      <c r="F20">
        <v>1481</v>
      </c>
      <c r="G20">
        <v>1085</v>
      </c>
      <c r="H20">
        <v>955</v>
      </c>
      <c r="I20">
        <v>862</v>
      </c>
      <c r="J20">
        <v>647</v>
      </c>
      <c r="K20">
        <v>505</v>
      </c>
      <c r="L20">
        <v>507</v>
      </c>
      <c r="M20">
        <v>421</v>
      </c>
      <c r="N20">
        <v>398</v>
      </c>
      <c r="O20">
        <v>305</v>
      </c>
      <c r="P20">
        <v>212</v>
      </c>
      <c r="Q20">
        <v>131</v>
      </c>
      <c r="R20">
        <v>115</v>
      </c>
      <c r="S20">
        <v>75</v>
      </c>
      <c r="T20">
        <v>29</v>
      </c>
      <c r="U20">
        <v>21</v>
      </c>
      <c r="V20">
        <v>2</v>
      </c>
      <c r="W20">
        <v>36</v>
      </c>
      <c r="X20">
        <v>1704</v>
      </c>
      <c r="Y20">
        <v>1694</v>
      </c>
      <c r="Z20">
        <v>1911</v>
      </c>
      <c r="AA20">
        <v>1901</v>
      </c>
      <c r="AB20">
        <v>1775</v>
      </c>
      <c r="AC20">
        <v>1308</v>
      </c>
      <c r="AD20">
        <v>1091</v>
      </c>
      <c r="AE20">
        <v>904</v>
      </c>
      <c r="AF20">
        <v>763</v>
      </c>
      <c r="AG20">
        <v>630</v>
      </c>
      <c r="AH20">
        <v>519</v>
      </c>
      <c r="AI20">
        <v>420</v>
      </c>
      <c r="AJ20">
        <v>416</v>
      </c>
      <c r="AK20">
        <v>313</v>
      </c>
      <c r="AL20">
        <v>242</v>
      </c>
      <c r="AM20">
        <v>132</v>
      </c>
      <c r="AN20">
        <v>133</v>
      </c>
      <c r="AO20">
        <v>81</v>
      </c>
      <c r="AP20">
        <v>43</v>
      </c>
      <c r="AQ20">
        <v>11</v>
      </c>
      <c r="AR20">
        <v>6</v>
      </c>
      <c r="AS20">
        <v>37</v>
      </c>
    </row>
    <row r="21" spans="1:45">
      <c r="A21" t="s">
        <v>80</v>
      </c>
      <c r="B21">
        <v>3613</v>
      </c>
      <c r="C21">
        <v>3880</v>
      </c>
      <c r="D21">
        <v>3849</v>
      </c>
      <c r="E21">
        <v>2922</v>
      </c>
      <c r="F21">
        <v>1948</v>
      </c>
      <c r="G21">
        <v>1576</v>
      </c>
      <c r="H21">
        <v>1389</v>
      </c>
      <c r="I21">
        <v>1266</v>
      </c>
      <c r="J21">
        <v>1018</v>
      </c>
      <c r="K21">
        <v>818</v>
      </c>
      <c r="L21">
        <v>738</v>
      </c>
      <c r="M21">
        <v>619</v>
      </c>
      <c r="N21">
        <v>595</v>
      </c>
      <c r="O21">
        <v>456</v>
      </c>
      <c r="P21">
        <v>450</v>
      </c>
      <c r="Q21">
        <v>237</v>
      </c>
      <c r="R21">
        <v>199</v>
      </c>
      <c r="S21">
        <v>106</v>
      </c>
      <c r="T21">
        <v>37</v>
      </c>
      <c r="U21">
        <v>19</v>
      </c>
      <c r="V21">
        <v>2</v>
      </c>
      <c r="W21">
        <v>32</v>
      </c>
      <c r="X21">
        <v>3516</v>
      </c>
      <c r="Y21">
        <v>3896</v>
      </c>
      <c r="Z21">
        <v>3850</v>
      </c>
      <c r="AA21">
        <v>3211</v>
      </c>
      <c r="AB21">
        <v>2550</v>
      </c>
      <c r="AC21">
        <v>1835</v>
      </c>
      <c r="AD21">
        <v>1509</v>
      </c>
      <c r="AE21">
        <v>1379</v>
      </c>
      <c r="AF21">
        <v>1020</v>
      </c>
      <c r="AG21">
        <v>863</v>
      </c>
      <c r="AH21">
        <v>778</v>
      </c>
      <c r="AI21">
        <v>652</v>
      </c>
      <c r="AJ21">
        <v>609</v>
      </c>
      <c r="AK21">
        <v>482</v>
      </c>
      <c r="AL21">
        <v>402</v>
      </c>
      <c r="AM21">
        <v>269</v>
      </c>
      <c r="AN21">
        <v>186</v>
      </c>
      <c r="AO21">
        <v>104</v>
      </c>
      <c r="AP21">
        <v>41</v>
      </c>
      <c r="AQ21">
        <v>27</v>
      </c>
      <c r="AR21">
        <v>8</v>
      </c>
      <c r="AS21">
        <v>50</v>
      </c>
    </row>
    <row r="22" spans="1:45">
      <c r="A22" t="s">
        <v>82</v>
      </c>
      <c r="B22">
        <v>68386</v>
      </c>
      <c r="C22">
        <v>64481</v>
      </c>
      <c r="D22">
        <v>63998</v>
      </c>
      <c r="E22">
        <v>59808</v>
      </c>
      <c r="F22">
        <v>53795</v>
      </c>
      <c r="G22">
        <v>43078</v>
      </c>
      <c r="H22">
        <v>35631</v>
      </c>
      <c r="I22">
        <v>30939</v>
      </c>
      <c r="J22">
        <v>23007</v>
      </c>
      <c r="K22">
        <v>18176</v>
      </c>
      <c r="L22">
        <v>13970</v>
      </c>
      <c r="M22">
        <v>9951</v>
      </c>
      <c r="N22">
        <v>8226</v>
      </c>
      <c r="O22">
        <v>5866</v>
      </c>
      <c r="P22">
        <v>4631</v>
      </c>
      <c r="Q22">
        <v>2772</v>
      </c>
      <c r="R22">
        <v>1784</v>
      </c>
      <c r="S22">
        <v>1023</v>
      </c>
      <c r="T22">
        <v>430</v>
      </c>
      <c r="U22">
        <v>172</v>
      </c>
      <c r="V22">
        <v>27</v>
      </c>
      <c r="W22">
        <v>991</v>
      </c>
      <c r="X22">
        <v>67207</v>
      </c>
      <c r="Y22">
        <v>62738</v>
      </c>
      <c r="Z22">
        <v>62305</v>
      </c>
      <c r="AA22">
        <v>61168</v>
      </c>
      <c r="AB22">
        <v>58679</v>
      </c>
      <c r="AC22">
        <v>47083</v>
      </c>
      <c r="AD22">
        <v>39193</v>
      </c>
      <c r="AE22">
        <v>33043</v>
      </c>
      <c r="AF22">
        <v>24349</v>
      </c>
      <c r="AG22">
        <v>18964</v>
      </c>
      <c r="AH22">
        <v>14849</v>
      </c>
      <c r="AI22">
        <v>10712</v>
      </c>
      <c r="AJ22">
        <v>9410</v>
      </c>
      <c r="AK22">
        <v>6963</v>
      </c>
      <c r="AL22">
        <v>5296</v>
      </c>
      <c r="AM22">
        <v>3347</v>
      </c>
      <c r="AN22">
        <v>2299</v>
      </c>
      <c r="AO22">
        <v>1366</v>
      </c>
      <c r="AP22">
        <v>604</v>
      </c>
      <c r="AQ22">
        <v>257</v>
      </c>
      <c r="AR22">
        <v>62</v>
      </c>
      <c r="AS22">
        <v>1096</v>
      </c>
    </row>
    <row r="23" spans="1:45">
      <c r="A23" t="s">
        <v>84</v>
      </c>
      <c r="B23">
        <v>2314</v>
      </c>
      <c r="C23">
        <v>2555</v>
      </c>
      <c r="D23">
        <v>2714</v>
      </c>
      <c r="E23">
        <v>2307</v>
      </c>
      <c r="F23">
        <v>2063</v>
      </c>
      <c r="G23">
        <v>1704</v>
      </c>
      <c r="H23">
        <v>1535</v>
      </c>
      <c r="I23">
        <v>1341</v>
      </c>
      <c r="J23">
        <v>1092</v>
      </c>
      <c r="K23">
        <v>835</v>
      </c>
      <c r="L23">
        <v>810</v>
      </c>
      <c r="M23">
        <v>616</v>
      </c>
      <c r="N23">
        <v>639</v>
      </c>
      <c r="O23">
        <v>473</v>
      </c>
      <c r="P23">
        <v>395</v>
      </c>
      <c r="Q23">
        <v>197</v>
      </c>
      <c r="R23">
        <v>157</v>
      </c>
      <c r="S23">
        <v>94</v>
      </c>
      <c r="T23">
        <v>42</v>
      </c>
      <c r="U23">
        <v>9</v>
      </c>
      <c r="V23">
        <v>4</v>
      </c>
      <c r="W23">
        <v>28</v>
      </c>
      <c r="X23">
        <v>2388</v>
      </c>
      <c r="Y23">
        <v>2539</v>
      </c>
      <c r="Z23">
        <v>2569</v>
      </c>
      <c r="AA23">
        <v>2748</v>
      </c>
      <c r="AB23">
        <v>2901</v>
      </c>
      <c r="AC23">
        <v>2265</v>
      </c>
      <c r="AD23">
        <v>1918</v>
      </c>
      <c r="AE23">
        <v>1610</v>
      </c>
      <c r="AF23">
        <v>1312</v>
      </c>
      <c r="AG23">
        <v>1010</v>
      </c>
      <c r="AH23">
        <v>930</v>
      </c>
      <c r="AI23">
        <v>711</v>
      </c>
      <c r="AJ23">
        <v>677</v>
      </c>
      <c r="AK23">
        <v>517</v>
      </c>
      <c r="AL23">
        <v>431</v>
      </c>
      <c r="AM23">
        <v>232</v>
      </c>
      <c r="AN23">
        <v>212</v>
      </c>
      <c r="AO23">
        <v>106</v>
      </c>
      <c r="AP23">
        <v>64</v>
      </c>
      <c r="AQ23">
        <v>33</v>
      </c>
      <c r="AR23">
        <v>11</v>
      </c>
      <c r="AS23">
        <v>46</v>
      </c>
    </row>
    <row r="24" spans="1:45">
      <c r="A24" t="s">
        <v>85</v>
      </c>
      <c r="B24">
        <v>1481</v>
      </c>
      <c r="C24">
        <v>1581</v>
      </c>
      <c r="D24">
        <v>1412</v>
      </c>
      <c r="E24">
        <v>1125</v>
      </c>
      <c r="F24">
        <v>741</v>
      </c>
      <c r="G24">
        <v>518</v>
      </c>
      <c r="H24">
        <v>468</v>
      </c>
      <c r="I24">
        <v>429</v>
      </c>
      <c r="J24">
        <v>369</v>
      </c>
      <c r="K24">
        <v>296</v>
      </c>
      <c r="L24">
        <v>284</v>
      </c>
      <c r="M24">
        <v>225</v>
      </c>
      <c r="N24">
        <v>223</v>
      </c>
      <c r="O24">
        <v>196</v>
      </c>
      <c r="P24">
        <v>159</v>
      </c>
      <c r="Q24">
        <v>103</v>
      </c>
      <c r="R24">
        <v>79</v>
      </c>
      <c r="S24">
        <v>66</v>
      </c>
      <c r="T24">
        <v>25</v>
      </c>
      <c r="U24">
        <v>10</v>
      </c>
      <c r="V24">
        <v>2</v>
      </c>
      <c r="W24">
        <v>18</v>
      </c>
      <c r="X24">
        <v>1388</v>
      </c>
      <c r="Y24">
        <v>1515</v>
      </c>
      <c r="Z24">
        <v>1524</v>
      </c>
      <c r="AA24">
        <v>1207</v>
      </c>
      <c r="AB24">
        <v>899</v>
      </c>
      <c r="AC24">
        <v>666</v>
      </c>
      <c r="AD24">
        <v>513</v>
      </c>
      <c r="AE24">
        <v>486</v>
      </c>
      <c r="AF24">
        <v>377</v>
      </c>
      <c r="AG24">
        <v>333</v>
      </c>
      <c r="AH24">
        <v>300</v>
      </c>
      <c r="AI24">
        <v>242</v>
      </c>
      <c r="AJ24">
        <v>234</v>
      </c>
      <c r="AK24">
        <v>204</v>
      </c>
      <c r="AL24">
        <v>156</v>
      </c>
      <c r="AM24">
        <v>80</v>
      </c>
      <c r="AN24">
        <v>68</v>
      </c>
      <c r="AO24">
        <v>41</v>
      </c>
      <c r="AP24">
        <v>23</v>
      </c>
      <c r="AQ24">
        <v>9</v>
      </c>
      <c r="AS24">
        <v>25</v>
      </c>
    </row>
    <row r="25" spans="1:45">
      <c r="A25" t="s">
        <v>86</v>
      </c>
      <c r="B25">
        <v>8975</v>
      </c>
      <c r="C25">
        <v>9431</v>
      </c>
      <c r="D25">
        <v>9365</v>
      </c>
      <c r="E25">
        <v>7853</v>
      </c>
      <c r="F25">
        <v>5726</v>
      </c>
      <c r="G25">
        <v>4454</v>
      </c>
      <c r="H25">
        <v>3727</v>
      </c>
      <c r="I25">
        <v>3402</v>
      </c>
      <c r="J25">
        <v>2691</v>
      </c>
      <c r="K25">
        <v>2517</v>
      </c>
      <c r="L25">
        <v>2051</v>
      </c>
      <c r="M25">
        <v>1659</v>
      </c>
      <c r="N25">
        <v>1615</v>
      </c>
      <c r="O25">
        <v>1215</v>
      </c>
      <c r="P25">
        <v>1106</v>
      </c>
      <c r="Q25">
        <v>616</v>
      </c>
      <c r="R25">
        <v>460</v>
      </c>
      <c r="S25">
        <v>283</v>
      </c>
      <c r="T25">
        <v>136</v>
      </c>
      <c r="U25">
        <v>63</v>
      </c>
      <c r="V25">
        <v>8</v>
      </c>
      <c r="W25">
        <v>48</v>
      </c>
      <c r="X25">
        <v>8637</v>
      </c>
      <c r="Y25">
        <v>9162</v>
      </c>
      <c r="Z25">
        <v>9066</v>
      </c>
      <c r="AA25">
        <v>8816</v>
      </c>
      <c r="AB25">
        <v>7761</v>
      </c>
      <c r="AC25">
        <v>5746</v>
      </c>
      <c r="AD25">
        <v>4516</v>
      </c>
      <c r="AE25">
        <v>4032</v>
      </c>
      <c r="AF25">
        <v>3160</v>
      </c>
      <c r="AG25">
        <v>2739</v>
      </c>
      <c r="AH25">
        <v>2384</v>
      </c>
      <c r="AI25">
        <v>1766</v>
      </c>
      <c r="AJ25">
        <v>1818</v>
      </c>
      <c r="AK25">
        <v>1325</v>
      </c>
      <c r="AL25">
        <v>1114</v>
      </c>
      <c r="AM25">
        <v>611</v>
      </c>
      <c r="AN25">
        <v>527</v>
      </c>
      <c r="AO25">
        <v>263</v>
      </c>
      <c r="AP25">
        <v>138</v>
      </c>
      <c r="AQ25">
        <v>64</v>
      </c>
      <c r="AR25">
        <v>21</v>
      </c>
      <c r="AS25">
        <v>68</v>
      </c>
    </row>
    <row r="26" spans="1:45">
      <c r="A26" t="s">
        <v>87</v>
      </c>
      <c r="B26">
        <v>568</v>
      </c>
      <c r="C26">
        <v>644</v>
      </c>
      <c r="D26">
        <v>713</v>
      </c>
      <c r="E26">
        <v>578</v>
      </c>
      <c r="F26">
        <v>372</v>
      </c>
      <c r="G26">
        <v>337</v>
      </c>
      <c r="H26">
        <v>316</v>
      </c>
      <c r="I26">
        <v>233</v>
      </c>
      <c r="J26">
        <v>205</v>
      </c>
      <c r="K26">
        <v>182</v>
      </c>
      <c r="L26">
        <v>199</v>
      </c>
      <c r="M26">
        <v>133</v>
      </c>
      <c r="N26">
        <v>154</v>
      </c>
      <c r="O26">
        <v>99</v>
      </c>
      <c r="P26">
        <v>109</v>
      </c>
      <c r="Q26">
        <v>54</v>
      </c>
      <c r="R26">
        <v>41</v>
      </c>
      <c r="S26">
        <v>22</v>
      </c>
      <c r="T26">
        <v>12</v>
      </c>
      <c r="U26">
        <v>6</v>
      </c>
      <c r="W26">
        <v>1</v>
      </c>
      <c r="X26">
        <v>584</v>
      </c>
      <c r="Y26">
        <v>563</v>
      </c>
      <c r="Z26">
        <v>645</v>
      </c>
      <c r="AA26">
        <v>714</v>
      </c>
      <c r="AB26">
        <v>580</v>
      </c>
      <c r="AC26">
        <v>460</v>
      </c>
      <c r="AD26">
        <v>347</v>
      </c>
      <c r="AE26">
        <v>294</v>
      </c>
      <c r="AF26">
        <v>256</v>
      </c>
      <c r="AG26">
        <v>232</v>
      </c>
      <c r="AH26">
        <v>221</v>
      </c>
      <c r="AI26">
        <v>138</v>
      </c>
      <c r="AJ26">
        <v>142</v>
      </c>
      <c r="AK26">
        <v>114</v>
      </c>
      <c r="AL26">
        <v>94</v>
      </c>
      <c r="AM26">
        <v>50</v>
      </c>
      <c r="AN26">
        <v>54</v>
      </c>
      <c r="AO26">
        <v>32</v>
      </c>
      <c r="AP26">
        <v>14</v>
      </c>
      <c r="AQ26">
        <v>6</v>
      </c>
      <c r="AR26">
        <v>1</v>
      </c>
      <c r="AS26">
        <v>5</v>
      </c>
    </row>
    <row r="27" spans="1:45">
      <c r="A27" t="s">
        <v>88</v>
      </c>
      <c r="B27">
        <v>2427</v>
      </c>
      <c r="C27">
        <v>2434</v>
      </c>
      <c r="D27">
        <v>2399</v>
      </c>
      <c r="E27">
        <v>2212</v>
      </c>
      <c r="F27">
        <v>1517</v>
      </c>
      <c r="G27">
        <v>1180</v>
      </c>
      <c r="H27">
        <v>978</v>
      </c>
      <c r="I27">
        <v>820</v>
      </c>
      <c r="J27">
        <v>651</v>
      </c>
      <c r="K27">
        <v>553</v>
      </c>
      <c r="L27">
        <v>449</v>
      </c>
      <c r="M27">
        <v>331</v>
      </c>
      <c r="N27">
        <v>305</v>
      </c>
      <c r="O27">
        <v>229</v>
      </c>
      <c r="P27">
        <v>222</v>
      </c>
      <c r="Q27">
        <v>150</v>
      </c>
      <c r="R27">
        <v>107</v>
      </c>
      <c r="S27">
        <v>72</v>
      </c>
      <c r="T27">
        <v>16</v>
      </c>
      <c r="U27">
        <v>11</v>
      </c>
      <c r="W27">
        <v>32</v>
      </c>
      <c r="X27">
        <v>2286</v>
      </c>
      <c r="Y27">
        <v>2355</v>
      </c>
      <c r="Z27">
        <v>2372</v>
      </c>
      <c r="AA27">
        <v>2139</v>
      </c>
      <c r="AB27">
        <v>1842</v>
      </c>
      <c r="AC27">
        <v>1365</v>
      </c>
      <c r="AD27">
        <v>1102</v>
      </c>
      <c r="AE27">
        <v>913</v>
      </c>
      <c r="AF27">
        <v>702</v>
      </c>
      <c r="AG27">
        <v>624</v>
      </c>
      <c r="AH27">
        <v>473</v>
      </c>
      <c r="AI27">
        <v>360</v>
      </c>
      <c r="AJ27">
        <v>298</v>
      </c>
      <c r="AK27">
        <v>259</v>
      </c>
      <c r="AL27">
        <v>208</v>
      </c>
      <c r="AM27">
        <v>132</v>
      </c>
      <c r="AN27">
        <v>115</v>
      </c>
      <c r="AO27">
        <v>65</v>
      </c>
      <c r="AP27">
        <v>29</v>
      </c>
      <c r="AQ27">
        <v>16</v>
      </c>
      <c r="AR27">
        <v>2</v>
      </c>
      <c r="AS27">
        <v>27</v>
      </c>
    </row>
    <row r="28" spans="1:45">
      <c r="A28" t="s">
        <v>89</v>
      </c>
      <c r="B28">
        <v>3658</v>
      </c>
      <c r="C28">
        <v>3572</v>
      </c>
      <c r="D28">
        <v>3531</v>
      </c>
      <c r="E28">
        <v>2975</v>
      </c>
      <c r="F28">
        <v>2190</v>
      </c>
      <c r="G28">
        <v>1608</v>
      </c>
      <c r="H28">
        <v>1364</v>
      </c>
      <c r="I28">
        <v>1268</v>
      </c>
      <c r="J28">
        <v>973</v>
      </c>
      <c r="K28">
        <v>851</v>
      </c>
      <c r="L28">
        <v>671</v>
      </c>
      <c r="M28">
        <v>558</v>
      </c>
      <c r="N28">
        <v>526</v>
      </c>
      <c r="O28">
        <v>409</v>
      </c>
      <c r="P28">
        <v>347</v>
      </c>
      <c r="Q28">
        <v>196</v>
      </c>
      <c r="R28">
        <v>165</v>
      </c>
      <c r="S28">
        <v>88</v>
      </c>
      <c r="T28">
        <v>42</v>
      </c>
      <c r="U28">
        <v>5</v>
      </c>
      <c r="V28">
        <v>1</v>
      </c>
      <c r="W28">
        <v>8</v>
      </c>
      <c r="X28">
        <v>3450</v>
      </c>
      <c r="Y28">
        <v>3521</v>
      </c>
      <c r="Z28">
        <v>3537</v>
      </c>
      <c r="AA28">
        <v>3170</v>
      </c>
      <c r="AB28">
        <v>2542</v>
      </c>
      <c r="AC28">
        <v>1924</v>
      </c>
      <c r="AD28">
        <v>1531</v>
      </c>
      <c r="AE28">
        <v>1324</v>
      </c>
      <c r="AF28">
        <v>1029</v>
      </c>
      <c r="AG28">
        <v>898</v>
      </c>
      <c r="AH28">
        <v>734</v>
      </c>
      <c r="AI28">
        <v>599</v>
      </c>
      <c r="AJ28">
        <v>558</v>
      </c>
      <c r="AK28">
        <v>453</v>
      </c>
      <c r="AL28">
        <v>350</v>
      </c>
      <c r="AM28">
        <v>186</v>
      </c>
      <c r="AN28">
        <v>166</v>
      </c>
      <c r="AO28">
        <v>99</v>
      </c>
      <c r="AP28">
        <v>44</v>
      </c>
      <c r="AQ28">
        <v>25</v>
      </c>
      <c r="AR28">
        <v>6</v>
      </c>
      <c r="AS28">
        <v>22</v>
      </c>
    </row>
    <row r="29" spans="1:45">
      <c r="A29" t="s">
        <v>90</v>
      </c>
      <c r="B29">
        <v>12858</v>
      </c>
      <c r="C29">
        <v>13080</v>
      </c>
      <c r="D29">
        <v>12925</v>
      </c>
      <c r="E29">
        <v>12526</v>
      </c>
      <c r="F29">
        <v>10738</v>
      </c>
      <c r="G29">
        <v>8589</v>
      </c>
      <c r="H29">
        <v>7555</v>
      </c>
      <c r="I29">
        <v>6530</v>
      </c>
      <c r="J29">
        <v>5458</v>
      </c>
      <c r="K29">
        <v>4247</v>
      </c>
      <c r="L29">
        <v>3495</v>
      </c>
      <c r="M29">
        <v>2514</v>
      </c>
      <c r="N29">
        <v>2296</v>
      </c>
      <c r="O29">
        <v>1605</v>
      </c>
      <c r="P29">
        <v>1231</v>
      </c>
      <c r="Q29">
        <v>714</v>
      </c>
      <c r="R29">
        <v>561</v>
      </c>
      <c r="S29">
        <v>319</v>
      </c>
      <c r="T29">
        <v>152</v>
      </c>
      <c r="U29">
        <v>46</v>
      </c>
      <c r="V29">
        <v>9</v>
      </c>
      <c r="W29">
        <v>245</v>
      </c>
      <c r="X29">
        <v>12157</v>
      </c>
      <c r="Y29">
        <v>12598</v>
      </c>
      <c r="Z29">
        <v>12876</v>
      </c>
      <c r="AA29">
        <v>12944</v>
      </c>
      <c r="AB29">
        <v>12444</v>
      </c>
      <c r="AC29">
        <v>9939</v>
      </c>
      <c r="AD29">
        <v>8571</v>
      </c>
      <c r="AE29">
        <v>7346</v>
      </c>
      <c r="AF29">
        <v>5740</v>
      </c>
      <c r="AG29">
        <v>4651</v>
      </c>
      <c r="AH29">
        <v>3643</v>
      </c>
      <c r="AI29">
        <v>2729</v>
      </c>
      <c r="AJ29">
        <v>2387</v>
      </c>
      <c r="AK29">
        <v>1727</v>
      </c>
      <c r="AL29">
        <v>1330</v>
      </c>
      <c r="AM29">
        <v>806</v>
      </c>
      <c r="AN29">
        <v>662</v>
      </c>
      <c r="AO29">
        <v>383</v>
      </c>
      <c r="AP29">
        <v>163</v>
      </c>
      <c r="AQ29">
        <v>74</v>
      </c>
      <c r="AR29">
        <v>18</v>
      </c>
      <c r="AS29">
        <v>244</v>
      </c>
    </row>
    <row r="30" spans="1:45">
      <c r="A30" t="s">
        <v>91</v>
      </c>
      <c r="B30">
        <v>5185</v>
      </c>
      <c r="C30">
        <v>5702</v>
      </c>
      <c r="D30">
        <v>5933</v>
      </c>
      <c r="E30">
        <v>5206</v>
      </c>
      <c r="F30">
        <v>3916</v>
      </c>
      <c r="G30">
        <v>3009</v>
      </c>
      <c r="H30">
        <v>2743</v>
      </c>
      <c r="I30">
        <v>2535</v>
      </c>
      <c r="J30">
        <v>2142</v>
      </c>
      <c r="K30">
        <v>1877</v>
      </c>
      <c r="L30">
        <v>1713</v>
      </c>
      <c r="M30">
        <v>1329</v>
      </c>
      <c r="N30">
        <v>1474</v>
      </c>
      <c r="O30">
        <v>1101</v>
      </c>
      <c r="P30">
        <v>919</v>
      </c>
      <c r="Q30">
        <v>461</v>
      </c>
      <c r="R30">
        <v>404</v>
      </c>
      <c r="S30">
        <v>238</v>
      </c>
      <c r="T30">
        <v>87</v>
      </c>
      <c r="U30">
        <v>34</v>
      </c>
      <c r="V30">
        <v>10</v>
      </c>
      <c r="W30">
        <v>85</v>
      </c>
      <c r="X30">
        <v>5135</v>
      </c>
      <c r="Y30">
        <v>5813</v>
      </c>
      <c r="Z30">
        <v>5926</v>
      </c>
      <c r="AA30">
        <v>6127</v>
      </c>
      <c r="AB30">
        <v>5250</v>
      </c>
      <c r="AC30">
        <v>3919</v>
      </c>
      <c r="AD30">
        <v>3333</v>
      </c>
      <c r="AE30">
        <v>3053</v>
      </c>
      <c r="AF30">
        <v>2516</v>
      </c>
      <c r="AG30">
        <v>2074</v>
      </c>
      <c r="AH30">
        <v>1904</v>
      </c>
      <c r="AI30">
        <v>1490</v>
      </c>
      <c r="AJ30">
        <v>1565</v>
      </c>
      <c r="AK30">
        <v>1079</v>
      </c>
      <c r="AL30">
        <v>950</v>
      </c>
      <c r="AM30">
        <v>554</v>
      </c>
      <c r="AN30">
        <v>458</v>
      </c>
      <c r="AO30">
        <v>273</v>
      </c>
      <c r="AP30">
        <v>130</v>
      </c>
      <c r="AQ30">
        <v>51</v>
      </c>
      <c r="AR30">
        <v>21</v>
      </c>
      <c r="AS30">
        <v>98</v>
      </c>
    </row>
    <row r="31" spans="1:45">
      <c r="A31" t="s">
        <v>92</v>
      </c>
      <c r="B31">
        <v>2479</v>
      </c>
      <c r="C31">
        <v>2416</v>
      </c>
      <c r="D31">
        <v>2266</v>
      </c>
      <c r="E31">
        <v>1832</v>
      </c>
      <c r="F31">
        <v>1172</v>
      </c>
      <c r="G31">
        <v>964</v>
      </c>
      <c r="H31">
        <v>756</v>
      </c>
      <c r="I31">
        <v>680</v>
      </c>
      <c r="J31">
        <v>515</v>
      </c>
      <c r="K31">
        <v>478</v>
      </c>
      <c r="L31">
        <v>403</v>
      </c>
      <c r="M31">
        <v>290</v>
      </c>
      <c r="N31">
        <v>343</v>
      </c>
      <c r="O31">
        <v>246</v>
      </c>
      <c r="P31">
        <v>238</v>
      </c>
      <c r="Q31">
        <v>138</v>
      </c>
      <c r="R31">
        <v>126</v>
      </c>
      <c r="S31">
        <v>83</v>
      </c>
      <c r="T31">
        <v>22</v>
      </c>
      <c r="U31">
        <v>9</v>
      </c>
      <c r="V31">
        <v>1</v>
      </c>
      <c r="W31">
        <v>51</v>
      </c>
      <c r="X31">
        <v>2411</v>
      </c>
      <c r="Y31">
        <v>2277</v>
      </c>
      <c r="Z31">
        <v>2280</v>
      </c>
      <c r="AA31">
        <v>1959</v>
      </c>
      <c r="AB31">
        <v>1568</v>
      </c>
      <c r="AC31">
        <v>1113</v>
      </c>
      <c r="AD31">
        <v>914</v>
      </c>
      <c r="AE31">
        <v>818</v>
      </c>
      <c r="AF31">
        <v>614</v>
      </c>
      <c r="AG31">
        <v>502</v>
      </c>
      <c r="AH31">
        <v>391</v>
      </c>
      <c r="AI31">
        <v>362</v>
      </c>
      <c r="AJ31">
        <v>375</v>
      </c>
      <c r="AK31">
        <v>274</v>
      </c>
      <c r="AL31">
        <v>212</v>
      </c>
      <c r="AM31">
        <v>156</v>
      </c>
      <c r="AN31">
        <v>113</v>
      </c>
      <c r="AO31">
        <v>70</v>
      </c>
      <c r="AP31">
        <v>28</v>
      </c>
      <c r="AQ31">
        <v>17</v>
      </c>
      <c r="AR31">
        <v>3</v>
      </c>
      <c r="AS31">
        <v>54</v>
      </c>
    </row>
    <row r="32" spans="1:45">
      <c r="A32" t="s">
        <v>93</v>
      </c>
      <c r="B32">
        <v>7312</v>
      </c>
      <c r="C32">
        <v>7049</v>
      </c>
      <c r="D32">
        <v>6610</v>
      </c>
      <c r="E32">
        <v>5629</v>
      </c>
      <c r="F32">
        <v>4067</v>
      </c>
      <c r="G32">
        <v>2972</v>
      </c>
      <c r="H32">
        <v>2430</v>
      </c>
      <c r="I32">
        <v>2185</v>
      </c>
      <c r="J32">
        <v>1804</v>
      </c>
      <c r="K32">
        <v>1464</v>
      </c>
      <c r="L32">
        <v>1178</v>
      </c>
      <c r="M32">
        <v>993</v>
      </c>
      <c r="N32">
        <v>990</v>
      </c>
      <c r="O32">
        <v>733</v>
      </c>
      <c r="P32">
        <v>662</v>
      </c>
      <c r="Q32">
        <v>373</v>
      </c>
      <c r="R32">
        <v>264</v>
      </c>
      <c r="S32">
        <v>166</v>
      </c>
      <c r="T32">
        <v>69</v>
      </c>
      <c r="U32">
        <v>37</v>
      </c>
      <c r="V32">
        <v>4</v>
      </c>
      <c r="W32">
        <v>59</v>
      </c>
      <c r="X32">
        <v>7094</v>
      </c>
      <c r="Y32">
        <v>7112</v>
      </c>
      <c r="Z32">
        <v>6521</v>
      </c>
      <c r="AA32">
        <v>5719</v>
      </c>
      <c r="AB32">
        <v>4451</v>
      </c>
      <c r="AC32">
        <v>3252</v>
      </c>
      <c r="AD32">
        <v>2714</v>
      </c>
      <c r="AE32">
        <v>2270</v>
      </c>
      <c r="AF32">
        <v>1777</v>
      </c>
      <c r="AG32">
        <v>1476</v>
      </c>
      <c r="AH32">
        <v>1237</v>
      </c>
      <c r="AI32">
        <v>1023</v>
      </c>
      <c r="AJ32">
        <v>999</v>
      </c>
      <c r="AK32">
        <v>756</v>
      </c>
      <c r="AL32">
        <v>598</v>
      </c>
      <c r="AM32">
        <v>357</v>
      </c>
      <c r="AN32">
        <v>282</v>
      </c>
      <c r="AO32">
        <v>180</v>
      </c>
      <c r="AP32">
        <v>70</v>
      </c>
      <c r="AQ32">
        <v>32</v>
      </c>
      <c r="AR32">
        <v>6</v>
      </c>
      <c r="AS32">
        <v>74</v>
      </c>
    </row>
    <row r="33" spans="1:45">
      <c r="A33" t="s">
        <v>94</v>
      </c>
      <c r="B33">
        <v>6708</v>
      </c>
      <c r="C33">
        <v>6405</v>
      </c>
      <c r="D33">
        <v>6440</v>
      </c>
      <c r="E33">
        <v>5866</v>
      </c>
      <c r="F33">
        <v>4615</v>
      </c>
      <c r="G33">
        <v>3335</v>
      </c>
      <c r="H33">
        <v>2758</v>
      </c>
      <c r="I33">
        <v>2490</v>
      </c>
      <c r="J33">
        <v>1992</v>
      </c>
      <c r="K33">
        <v>1573</v>
      </c>
      <c r="L33">
        <v>1274</v>
      </c>
      <c r="M33">
        <v>945</v>
      </c>
      <c r="N33">
        <v>868</v>
      </c>
      <c r="O33">
        <v>658</v>
      </c>
      <c r="P33">
        <v>550</v>
      </c>
      <c r="Q33">
        <v>311</v>
      </c>
      <c r="R33">
        <v>240</v>
      </c>
      <c r="S33">
        <v>152</v>
      </c>
      <c r="T33">
        <v>69</v>
      </c>
      <c r="U33">
        <v>21</v>
      </c>
      <c r="V33">
        <v>3</v>
      </c>
      <c r="W33">
        <v>19</v>
      </c>
      <c r="X33">
        <v>6525</v>
      </c>
      <c r="Y33">
        <v>6285</v>
      </c>
      <c r="Z33">
        <v>6338</v>
      </c>
      <c r="AA33">
        <v>6082</v>
      </c>
      <c r="AB33">
        <v>5323</v>
      </c>
      <c r="AC33">
        <v>3856</v>
      </c>
      <c r="AD33">
        <v>3222</v>
      </c>
      <c r="AE33">
        <v>2818</v>
      </c>
      <c r="AF33">
        <v>2052</v>
      </c>
      <c r="AG33">
        <v>1740</v>
      </c>
      <c r="AH33">
        <v>1398</v>
      </c>
      <c r="AI33">
        <v>1074</v>
      </c>
      <c r="AJ33">
        <v>974</v>
      </c>
      <c r="AK33">
        <v>715</v>
      </c>
      <c r="AL33">
        <v>566</v>
      </c>
      <c r="AM33">
        <v>422</v>
      </c>
      <c r="AN33">
        <v>289</v>
      </c>
      <c r="AO33">
        <v>154</v>
      </c>
      <c r="AP33">
        <v>78</v>
      </c>
      <c r="AQ33">
        <v>29</v>
      </c>
      <c r="AR33">
        <v>10</v>
      </c>
      <c r="AS33">
        <v>27</v>
      </c>
    </row>
    <row r="34" spans="1:45">
      <c r="A34" t="s">
        <v>95</v>
      </c>
      <c r="B34">
        <v>3782</v>
      </c>
      <c r="C34">
        <v>3486</v>
      </c>
      <c r="D34">
        <v>3390</v>
      </c>
      <c r="E34">
        <v>2793</v>
      </c>
      <c r="F34">
        <v>2174</v>
      </c>
      <c r="G34">
        <v>1751</v>
      </c>
      <c r="H34">
        <v>1480</v>
      </c>
      <c r="I34">
        <v>1269</v>
      </c>
      <c r="J34">
        <v>1006</v>
      </c>
      <c r="K34">
        <v>789</v>
      </c>
      <c r="L34">
        <v>609</v>
      </c>
      <c r="M34">
        <v>502</v>
      </c>
      <c r="N34">
        <v>442</v>
      </c>
      <c r="O34">
        <v>342</v>
      </c>
      <c r="P34">
        <v>280</v>
      </c>
      <c r="Q34">
        <v>151</v>
      </c>
      <c r="R34">
        <v>111</v>
      </c>
      <c r="S34">
        <v>63</v>
      </c>
      <c r="T34">
        <v>22</v>
      </c>
      <c r="U34">
        <v>9</v>
      </c>
      <c r="V34">
        <v>1</v>
      </c>
      <c r="W34">
        <v>34</v>
      </c>
      <c r="X34">
        <v>3744</v>
      </c>
      <c r="Y34">
        <v>3396</v>
      </c>
      <c r="Z34">
        <v>3340</v>
      </c>
      <c r="AA34">
        <v>3078</v>
      </c>
      <c r="AB34">
        <v>2680</v>
      </c>
      <c r="AC34">
        <v>2079</v>
      </c>
      <c r="AD34">
        <v>1716</v>
      </c>
      <c r="AE34">
        <v>1399</v>
      </c>
      <c r="AF34">
        <v>1056</v>
      </c>
      <c r="AG34">
        <v>789</v>
      </c>
      <c r="AH34">
        <v>662</v>
      </c>
      <c r="AI34">
        <v>521</v>
      </c>
      <c r="AJ34">
        <v>507</v>
      </c>
      <c r="AK34">
        <v>377</v>
      </c>
      <c r="AL34">
        <v>274</v>
      </c>
      <c r="AM34">
        <v>159</v>
      </c>
      <c r="AN34">
        <v>158</v>
      </c>
      <c r="AO34">
        <v>82</v>
      </c>
      <c r="AP34">
        <v>32</v>
      </c>
      <c r="AQ34">
        <v>18</v>
      </c>
      <c r="AR34">
        <v>3</v>
      </c>
      <c r="AS34">
        <v>40</v>
      </c>
    </row>
    <row r="35" spans="1:45">
      <c r="A35" t="s">
        <v>96</v>
      </c>
      <c r="B35">
        <v>7157</v>
      </c>
      <c r="C35">
        <v>6734</v>
      </c>
      <c r="D35">
        <v>6267</v>
      </c>
      <c r="E35">
        <v>5179</v>
      </c>
      <c r="F35">
        <v>3761</v>
      </c>
      <c r="G35">
        <v>2792</v>
      </c>
      <c r="H35">
        <v>2401</v>
      </c>
      <c r="I35">
        <v>2228</v>
      </c>
      <c r="J35">
        <v>1715</v>
      </c>
      <c r="K35">
        <v>1326</v>
      </c>
      <c r="L35">
        <v>1053</v>
      </c>
      <c r="M35">
        <v>837</v>
      </c>
      <c r="N35">
        <v>814</v>
      </c>
      <c r="O35">
        <v>577</v>
      </c>
      <c r="P35">
        <v>470</v>
      </c>
      <c r="Q35">
        <v>294</v>
      </c>
      <c r="R35">
        <v>232</v>
      </c>
      <c r="S35">
        <v>143</v>
      </c>
      <c r="T35">
        <v>52</v>
      </c>
      <c r="U35">
        <v>17</v>
      </c>
      <c r="V35">
        <v>4</v>
      </c>
      <c r="W35">
        <v>49</v>
      </c>
      <c r="X35">
        <v>7055</v>
      </c>
      <c r="Y35">
        <v>6319</v>
      </c>
      <c r="Z35">
        <v>6248</v>
      </c>
      <c r="AA35">
        <v>5421</v>
      </c>
      <c r="AB35">
        <v>4515</v>
      </c>
      <c r="AC35">
        <v>3331</v>
      </c>
      <c r="AD35">
        <v>2829</v>
      </c>
      <c r="AE35">
        <v>2402</v>
      </c>
      <c r="AF35">
        <v>1769</v>
      </c>
      <c r="AG35">
        <v>1378</v>
      </c>
      <c r="AH35">
        <v>1180</v>
      </c>
      <c r="AI35">
        <v>915</v>
      </c>
      <c r="AJ35">
        <v>902</v>
      </c>
      <c r="AK35">
        <v>685</v>
      </c>
      <c r="AL35">
        <v>490</v>
      </c>
      <c r="AM35">
        <v>344</v>
      </c>
      <c r="AN35">
        <v>244</v>
      </c>
      <c r="AO35">
        <v>154</v>
      </c>
      <c r="AP35">
        <v>70</v>
      </c>
      <c r="AQ35">
        <v>35</v>
      </c>
      <c r="AR35">
        <v>7</v>
      </c>
      <c r="AS35">
        <v>46</v>
      </c>
    </row>
    <row r="36" spans="1:45">
      <c r="A36" t="s">
        <v>97</v>
      </c>
      <c r="B36">
        <v>308</v>
      </c>
      <c r="C36">
        <v>307</v>
      </c>
      <c r="D36">
        <v>299</v>
      </c>
      <c r="E36">
        <v>229</v>
      </c>
      <c r="F36">
        <v>143</v>
      </c>
      <c r="G36">
        <v>108</v>
      </c>
      <c r="H36">
        <v>123</v>
      </c>
      <c r="I36">
        <v>96</v>
      </c>
      <c r="J36">
        <v>63</v>
      </c>
      <c r="K36">
        <v>76</v>
      </c>
      <c r="L36">
        <v>60</v>
      </c>
      <c r="M36">
        <v>63</v>
      </c>
      <c r="N36">
        <v>58</v>
      </c>
      <c r="O36">
        <v>44</v>
      </c>
      <c r="P36">
        <v>31</v>
      </c>
      <c r="Q36">
        <v>31</v>
      </c>
      <c r="R36">
        <v>27</v>
      </c>
      <c r="S36">
        <v>10</v>
      </c>
      <c r="T36">
        <v>7</v>
      </c>
      <c r="U36">
        <v>3</v>
      </c>
      <c r="W36">
        <v>5</v>
      </c>
      <c r="X36">
        <v>294</v>
      </c>
      <c r="Y36">
        <v>267</v>
      </c>
      <c r="Z36">
        <v>280</v>
      </c>
      <c r="AA36">
        <v>245</v>
      </c>
      <c r="AB36">
        <v>201</v>
      </c>
      <c r="AC36">
        <v>130</v>
      </c>
      <c r="AD36">
        <v>125</v>
      </c>
      <c r="AE36">
        <v>95</v>
      </c>
      <c r="AF36">
        <v>87</v>
      </c>
      <c r="AG36">
        <v>85</v>
      </c>
      <c r="AH36">
        <v>77</v>
      </c>
      <c r="AI36">
        <v>76</v>
      </c>
      <c r="AJ36">
        <v>69</v>
      </c>
      <c r="AK36">
        <v>41</v>
      </c>
      <c r="AL36">
        <v>32</v>
      </c>
      <c r="AM36">
        <v>34</v>
      </c>
      <c r="AN36">
        <v>19</v>
      </c>
      <c r="AO36">
        <v>15</v>
      </c>
      <c r="AP36">
        <v>9</v>
      </c>
      <c r="AQ36">
        <v>4</v>
      </c>
      <c r="AS36">
        <v>8</v>
      </c>
    </row>
    <row r="37" spans="1:45">
      <c r="A37" t="s">
        <v>98</v>
      </c>
      <c r="B37">
        <v>4031</v>
      </c>
      <c r="C37">
        <v>4184</v>
      </c>
      <c r="D37">
        <v>3980</v>
      </c>
      <c r="E37">
        <v>3588</v>
      </c>
      <c r="F37">
        <v>3054</v>
      </c>
      <c r="G37">
        <v>2315</v>
      </c>
      <c r="H37">
        <v>1824</v>
      </c>
      <c r="I37">
        <v>1719</v>
      </c>
      <c r="J37">
        <v>1394</v>
      </c>
      <c r="K37">
        <v>981</v>
      </c>
      <c r="L37">
        <v>855</v>
      </c>
      <c r="M37">
        <v>613</v>
      </c>
      <c r="N37">
        <v>578</v>
      </c>
      <c r="O37">
        <v>457</v>
      </c>
      <c r="P37">
        <v>344</v>
      </c>
      <c r="Q37">
        <v>192</v>
      </c>
      <c r="R37">
        <v>154</v>
      </c>
      <c r="S37">
        <v>103</v>
      </c>
      <c r="T37">
        <v>54</v>
      </c>
      <c r="U37">
        <v>17</v>
      </c>
      <c r="V37">
        <v>3</v>
      </c>
      <c r="W37">
        <v>4</v>
      </c>
      <c r="X37">
        <v>3902</v>
      </c>
      <c r="Y37">
        <v>4137</v>
      </c>
      <c r="Z37">
        <v>3943</v>
      </c>
      <c r="AA37">
        <v>3685</v>
      </c>
      <c r="AB37">
        <v>3327</v>
      </c>
      <c r="AC37">
        <v>2459</v>
      </c>
      <c r="AD37">
        <v>2161</v>
      </c>
      <c r="AE37">
        <v>1794</v>
      </c>
      <c r="AF37">
        <v>1363</v>
      </c>
      <c r="AG37">
        <v>1066</v>
      </c>
      <c r="AH37">
        <v>931</v>
      </c>
      <c r="AI37">
        <v>692</v>
      </c>
      <c r="AJ37">
        <v>617</v>
      </c>
      <c r="AK37">
        <v>478</v>
      </c>
      <c r="AL37">
        <v>355</v>
      </c>
      <c r="AM37">
        <v>200</v>
      </c>
      <c r="AN37">
        <v>197</v>
      </c>
      <c r="AO37">
        <v>113</v>
      </c>
      <c r="AP37">
        <v>46</v>
      </c>
      <c r="AQ37">
        <v>24</v>
      </c>
      <c r="AR37">
        <v>4</v>
      </c>
      <c r="AS37">
        <v>7</v>
      </c>
    </row>
    <row r="38" spans="1:45">
      <c r="A38" t="s">
        <v>99</v>
      </c>
      <c r="B38">
        <v>431</v>
      </c>
      <c r="C38">
        <v>499</v>
      </c>
      <c r="D38">
        <v>531</v>
      </c>
      <c r="E38">
        <v>381</v>
      </c>
      <c r="F38">
        <v>212</v>
      </c>
      <c r="G38">
        <v>187</v>
      </c>
      <c r="H38">
        <v>211</v>
      </c>
      <c r="I38">
        <v>185</v>
      </c>
      <c r="J38">
        <v>182</v>
      </c>
      <c r="K38">
        <v>140</v>
      </c>
      <c r="L38">
        <v>132</v>
      </c>
      <c r="M38">
        <v>124</v>
      </c>
      <c r="N38">
        <v>141</v>
      </c>
      <c r="O38">
        <v>95</v>
      </c>
      <c r="P38">
        <v>95</v>
      </c>
      <c r="Q38">
        <v>59</v>
      </c>
      <c r="R38">
        <v>36</v>
      </c>
      <c r="S38">
        <v>29</v>
      </c>
      <c r="T38">
        <v>15</v>
      </c>
      <c r="U38">
        <v>7</v>
      </c>
      <c r="W38">
        <v>4</v>
      </c>
      <c r="X38">
        <v>383</v>
      </c>
      <c r="Y38">
        <v>491</v>
      </c>
      <c r="Z38">
        <v>547</v>
      </c>
      <c r="AA38">
        <v>548</v>
      </c>
      <c r="AB38">
        <v>433</v>
      </c>
      <c r="AC38">
        <v>304</v>
      </c>
      <c r="AD38">
        <v>280</v>
      </c>
      <c r="AE38">
        <v>235</v>
      </c>
      <c r="AF38">
        <v>180</v>
      </c>
      <c r="AG38">
        <v>173</v>
      </c>
      <c r="AH38">
        <v>152</v>
      </c>
      <c r="AI38">
        <v>148</v>
      </c>
      <c r="AJ38">
        <v>139</v>
      </c>
      <c r="AK38">
        <v>111</v>
      </c>
      <c r="AL38">
        <v>83</v>
      </c>
      <c r="AM38">
        <v>53</v>
      </c>
      <c r="AN38">
        <v>35</v>
      </c>
      <c r="AO38">
        <v>22</v>
      </c>
      <c r="AP38">
        <v>11</v>
      </c>
      <c r="AQ38">
        <v>7</v>
      </c>
      <c r="AR38">
        <v>2</v>
      </c>
      <c r="AS38">
        <v>1</v>
      </c>
    </row>
    <row r="39" spans="1:45">
      <c r="A39" t="s">
        <v>155</v>
      </c>
      <c r="B39">
        <v>9119</v>
      </c>
      <c r="C39">
        <v>8921</v>
      </c>
      <c r="D39">
        <v>8848</v>
      </c>
      <c r="E39">
        <v>8042</v>
      </c>
      <c r="F39">
        <v>6676</v>
      </c>
      <c r="G39">
        <v>4842</v>
      </c>
      <c r="H39">
        <v>3764</v>
      </c>
      <c r="I39">
        <v>3378</v>
      </c>
      <c r="J39">
        <v>2576</v>
      </c>
      <c r="K39">
        <v>2022</v>
      </c>
      <c r="L39">
        <v>1563</v>
      </c>
      <c r="M39">
        <v>1290</v>
      </c>
      <c r="N39">
        <v>1124</v>
      </c>
      <c r="O39">
        <v>855</v>
      </c>
      <c r="P39">
        <v>712</v>
      </c>
      <c r="Q39">
        <v>422</v>
      </c>
      <c r="R39">
        <v>291</v>
      </c>
      <c r="S39">
        <v>206</v>
      </c>
      <c r="T39">
        <v>99</v>
      </c>
      <c r="U39">
        <v>27</v>
      </c>
      <c r="V39">
        <v>7</v>
      </c>
      <c r="W39">
        <v>152</v>
      </c>
      <c r="X39">
        <v>8830</v>
      </c>
      <c r="Y39">
        <v>8789</v>
      </c>
      <c r="Z39">
        <v>8812</v>
      </c>
      <c r="AA39">
        <v>8046</v>
      </c>
      <c r="AB39">
        <v>7021</v>
      </c>
      <c r="AC39">
        <v>5128</v>
      </c>
      <c r="AD39">
        <v>4089</v>
      </c>
      <c r="AE39">
        <v>3643</v>
      </c>
      <c r="AF39">
        <v>2679</v>
      </c>
      <c r="AG39">
        <v>2219</v>
      </c>
      <c r="AH39">
        <v>1716</v>
      </c>
      <c r="AI39">
        <v>1351</v>
      </c>
      <c r="AJ39">
        <v>1201</v>
      </c>
      <c r="AK39">
        <v>987</v>
      </c>
      <c r="AL39">
        <v>769</v>
      </c>
      <c r="AM39">
        <v>437</v>
      </c>
      <c r="AN39">
        <v>341</v>
      </c>
      <c r="AO39">
        <v>212</v>
      </c>
      <c r="AP39">
        <v>92</v>
      </c>
      <c r="AQ39">
        <v>60</v>
      </c>
      <c r="AR39">
        <v>9</v>
      </c>
      <c r="AS39">
        <v>160</v>
      </c>
    </row>
    <row r="40" spans="1:45">
      <c r="A40" t="s">
        <v>101</v>
      </c>
      <c r="B40">
        <v>649</v>
      </c>
      <c r="C40">
        <v>784</v>
      </c>
      <c r="D40">
        <v>812</v>
      </c>
      <c r="E40">
        <v>639</v>
      </c>
      <c r="F40">
        <v>386</v>
      </c>
      <c r="G40">
        <v>324</v>
      </c>
      <c r="H40">
        <v>336</v>
      </c>
      <c r="I40">
        <v>283</v>
      </c>
      <c r="J40">
        <v>246</v>
      </c>
      <c r="K40">
        <v>205</v>
      </c>
      <c r="L40">
        <v>177</v>
      </c>
      <c r="M40">
        <v>147</v>
      </c>
      <c r="N40">
        <v>156</v>
      </c>
      <c r="O40">
        <v>142</v>
      </c>
      <c r="P40">
        <v>130</v>
      </c>
      <c r="Q40">
        <v>73</v>
      </c>
      <c r="R40">
        <v>55</v>
      </c>
      <c r="S40">
        <v>48</v>
      </c>
      <c r="T40">
        <v>19</v>
      </c>
      <c r="U40">
        <v>7</v>
      </c>
      <c r="V40">
        <v>2</v>
      </c>
      <c r="W40">
        <v>6</v>
      </c>
      <c r="X40">
        <v>658</v>
      </c>
      <c r="Y40">
        <v>715</v>
      </c>
      <c r="Z40">
        <v>867</v>
      </c>
      <c r="AA40">
        <v>748</v>
      </c>
      <c r="AB40">
        <v>607</v>
      </c>
      <c r="AC40">
        <v>414</v>
      </c>
      <c r="AD40">
        <v>384</v>
      </c>
      <c r="AE40">
        <v>354</v>
      </c>
      <c r="AF40">
        <v>287</v>
      </c>
      <c r="AG40">
        <v>242</v>
      </c>
      <c r="AH40">
        <v>181</v>
      </c>
      <c r="AI40">
        <v>192</v>
      </c>
      <c r="AJ40">
        <v>174</v>
      </c>
      <c r="AK40">
        <v>161</v>
      </c>
      <c r="AL40">
        <v>123</v>
      </c>
      <c r="AM40">
        <v>75</v>
      </c>
      <c r="AN40">
        <v>54</v>
      </c>
      <c r="AO40">
        <v>46</v>
      </c>
      <c r="AP40">
        <v>21</v>
      </c>
      <c r="AQ40">
        <v>10</v>
      </c>
      <c r="AS40">
        <v>10</v>
      </c>
    </row>
    <row r="41" spans="1:45">
      <c r="A41" t="s">
        <v>102</v>
      </c>
      <c r="B41">
        <v>2188</v>
      </c>
      <c r="C41">
        <v>2494</v>
      </c>
      <c r="D41">
        <v>2655</v>
      </c>
      <c r="E41">
        <v>1971</v>
      </c>
      <c r="F41">
        <v>1240</v>
      </c>
      <c r="G41">
        <v>977</v>
      </c>
      <c r="H41">
        <v>902</v>
      </c>
      <c r="I41">
        <v>895</v>
      </c>
      <c r="J41">
        <v>833</v>
      </c>
      <c r="K41">
        <v>582</v>
      </c>
      <c r="L41">
        <v>582</v>
      </c>
      <c r="M41">
        <v>460</v>
      </c>
      <c r="N41">
        <v>519</v>
      </c>
      <c r="O41">
        <v>380</v>
      </c>
      <c r="P41">
        <v>352</v>
      </c>
      <c r="Q41">
        <v>192</v>
      </c>
      <c r="R41">
        <v>160</v>
      </c>
      <c r="S41">
        <v>80</v>
      </c>
      <c r="T41">
        <v>31</v>
      </c>
      <c r="U41">
        <v>17</v>
      </c>
      <c r="V41">
        <v>2</v>
      </c>
      <c r="W41">
        <v>2</v>
      </c>
      <c r="X41">
        <v>2142</v>
      </c>
      <c r="Y41">
        <v>2410</v>
      </c>
      <c r="Z41">
        <v>2650</v>
      </c>
      <c r="AA41">
        <v>2494</v>
      </c>
      <c r="AB41">
        <v>1907</v>
      </c>
      <c r="AC41">
        <v>1341</v>
      </c>
      <c r="AD41">
        <v>1224</v>
      </c>
      <c r="AE41">
        <v>1097</v>
      </c>
      <c r="AF41">
        <v>864</v>
      </c>
      <c r="AG41">
        <v>708</v>
      </c>
      <c r="AH41">
        <v>683</v>
      </c>
      <c r="AI41">
        <v>485</v>
      </c>
      <c r="AJ41">
        <v>513</v>
      </c>
      <c r="AK41">
        <v>389</v>
      </c>
      <c r="AL41">
        <v>350</v>
      </c>
      <c r="AM41">
        <v>206</v>
      </c>
      <c r="AN41">
        <v>164</v>
      </c>
      <c r="AO41">
        <v>91</v>
      </c>
      <c r="AP41">
        <v>26</v>
      </c>
      <c r="AQ41">
        <v>19</v>
      </c>
      <c r="AR41">
        <v>10</v>
      </c>
      <c r="AS41">
        <v>4</v>
      </c>
    </row>
    <row r="42" spans="1:45">
      <c r="A42" t="s">
        <v>103</v>
      </c>
      <c r="B42">
        <v>1055</v>
      </c>
      <c r="C42">
        <v>1028</v>
      </c>
      <c r="D42">
        <v>940</v>
      </c>
      <c r="E42">
        <v>767</v>
      </c>
      <c r="F42">
        <v>542</v>
      </c>
      <c r="G42">
        <v>417</v>
      </c>
      <c r="H42">
        <v>315</v>
      </c>
      <c r="I42">
        <v>295</v>
      </c>
      <c r="J42">
        <v>252</v>
      </c>
      <c r="K42">
        <v>176</v>
      </c>
      <c r="L42">
        <v>141</v>
      </c>
      <c r="M42">
        <v>152</v>
      </c>
      <c r="N42">
        <v>154</v>
      </c>
      <c r="O42">
        <v>130</v>
      </c>
      <c r="P42">
        <v>83</v>
      </c>
      <c r="Q42">
        <v>46</v>
      </c>
      <c r="R42">
        <v>29</v>
      </c>
      <c r="S42">
        <v>35</v>
      </c>
      <c r="T42">
        <v>6</v>
      </c>
      <c r="U42">
        <v>4</v>
      </c>
      <c r="W42">
        <v>5</v>
      </c>
      <c r="X42">
        <v>1107</v>
      </c>
      <c r="Y42">
        <v>1063</v>
      </c>
      <c r="Z42">
        <v>966</v>
      </c>
      <c r="AA42">
        <v>767</v>
      </c>
      <c r="AB42">
        <v>621</v>
      </c>
      <c r="AC42">
        <v>449</v>
      </c>
      <c r="AD42">
        <v>388</v>
      </c>
      <c r="AE42">
        <v>334</v>
      </c>
      <c r="AF42">
        <v>254</v>
      </c>
      <c r="AG42">
        <v>211</v>
      </c>
      <c r="AH42">
        <v>185</v>
      </c>
      <c r="AI42">
        <v>160</v>
      </c>
      <c r="AJ42">
        <v>168</v>
      </c>
      <c r="AK42">
        <v>124</v>
      </c>
      <c r="AL42">
        <v>96</v>
      </c>
      <c r="AM42">
        <v>56</v>
      </c>
      <c r="AN42">
        <v>47</v>
      </c>
      <c r="AO42">
        <v>25</v>
      </c>
      <c r="AP42">
        <v>6</v>
      </c>
      <c r="AQ42">
        <v>10</v>
      </c>
      <c r="AR42">
        <v>1</v>
      </c>
      <c r="AS42">
        <v>4</v>
      </c>
    </row>
    <row r="43" spans="1:45">
      <c r="A43" t="s">
        <v>104</v>
      </c>
      <c r="B43">
        <v>2660</v>
      </c>
      <c r="C43">
        <v>2923</v>
      </c>
      <c r="D43">
        <v>3088</v>
      </c>
      <c r="E43">
        <v>2742</v>
      </c>
      <c r="F43">
        <v>2315</v>
      </c>
      <c r="G43">
        <v>1726</v>
      </c>
      <c r="H43">
        <v>1604</v>
      </c>
      <c r="I43">
        <v>1464</v>
      </c>
      <c r="J43">
        <v>1148</v>
      </c>
      <c r="K43">
        <v>916</v>
      </c>
      <c r="L43">
        <v>756</v>
      </c>
      <c r="M43">
        <v>582</v>
      </c>
      <c r="N43">
        <v>573</v>
      </c>
      <c r="O43">
        <v>417</v>
      </c>
      <c r="P43">
        <v>340</v>
      </c>
      <c r="Q43">
        <v>190</v>
      </c>
      <c r="R43">
        <v>146</v>
      </c>
      <c r="S43">
        <v>71</v>
      </c>
      <c r="T43">
        <v>23</v>
      </c>
      <c r="U43">
        <v>8</v>
      </c>
      <c r="V43">
        <v>3</v>
      </c>
      <c r="W43">
        <v>21</v>
      </c>
      <c r="X43">
        <v>2584</v>
      </c>
      <c r="Y43">
        <v>2915</v>
      </c>
      <c r="Z43">
        <v>3020</v>
      </c>
      <c r="AA43">
        <v>3049</v>
      </c>
      <c r="AB43">
        <v>2805</v>
      </c>
      <c r="AC43">
        <v>2174</v>
      </c>
      <c r="AD43">
        <v>1875</v>
      </c>
      <c r="AE43">
        <v>1623</v>
      </c>
      <c r="AF43">
        <v>1291</v>
      </c>
      <c r="AG43">
        <v>973</v>
      </c>
      <c r="AH43">
        <v>855</v>
      </c>
      <c r="AI43">
        <v>609</v>
      </c>
      <c r="AJ43">
        <v>662</v>
      </c>
      <c r="AK43">
        <v>426</v>
      </c>
      <c r="AL43">
        <v>332</v>
      </c>
      <c r="AM43">
        <v>181</v>
      </c>
      <c r="AN43">
        <v>147</v>
      </c>
      <c r="AO43">
        <v>75</v>
      </c>
      <c r="AP43">
        <v>33</v>
      </c>
      <c r="AQ43">
        <v>18</v>
      </c>
      <c r="AR43">
        <v>3</v>
      </c>
      <c r="AS43">
        <v>25</v>
      </c>
    </row>
    <row r="44" spans="1:45">
      <c r="A44" t="s">
        <v>105</v>
      </c>
      <c r="B44">
        <v>7844</v>
      </c>
      <c r="C44">
        <v>8326</v>
      </c>
      <c r="D44">
        <v>8472</v>
      </c>
      <c r="E44">
        <v>7128</v>
      </c>
      <c r="F44">
        <v>5456</v>
      </c>
      <c r="G44">
        <v>4328</v>
      </c>
      <c r="H44">
        <v>3862</v>
      </c>
      <c r="I44">
        <v>3530</v>
      </c>
      <c r="J44">
        <v>2776</v>
      </c>
      <c r="K44">
        <v>2247</v>
      </c>
      <c r="L44">
        <v>1959</v>
      </c>
      <c r="M44">
        <v>1595</v>
      </c>
      <c r="N44">
        <v>1536</v>
      </c>
      <c r="O44">
        <v>1162</v>
      </c>
      <c r="P44">
        <v>1007</v>
      </c>
      <c r="Q44">
        <v>560</v>
      </c>
      <c r="R44">
        <v>392</v>
      </c>
      <c r="S44">
        <v>224</v>
      </c>
      <c r="T44">
        <v>119</v>
      </c>
      <c r="U44">
        <v>39</v>
      </c>
      <c r="V44">
        <v>12</v>
      </c>
      <c r="W44">
        <v>100</v>
      </c>
      <c r="X44">
        <v>7463</v>
      </c>
      <c r="Y44">
        <v>8325</v>
      </c>
      <c r="Z44">
        <v>8443</v>
      </c>
      <c r="AA44">
        <v>8162</v>
      </c>
      <c r="AB44">
        <v>7226</v>
      </c>
      <c r="AC44">
        <v>5448</v>
      </c>
      <c r="AD44">
        <v>4663</v>
      </c>
      <c r="AE44">
        <v>3989</v>
      </c>
      <c r="AF44">
        <v>3116</v>
      </c>
      <c r="AG44">
        <v>2499</v>
      </c>
      <c r="AH44">
        <v>2102</v>
      </c>
      <c r="AI44">
        <v>1736</v>
      </c>
      <c r="AJ44">
        <v>1656</v>
      </c>
      <c r="AK44">
        <v>1290</v>
      </c>
      <c r="AL44">
        <v>1029</v>
      </c>
      <c r="AM44">
        <v>558</v>
      </c>
      <c r="AN44">
        <v>473</v>
      </c>
      <c r="AO44">
        <v>243</v>
      </c>
      <c r="AP44">
        <v>151</v>
      </c>
      <c r="AQ44">
        <v>49</v>
      </c>
      <c r="AR44">
        <v>9</v>
      </c>
      <c r="AS44">
        <v>156</v>
      </c>
    </row>
    <row r="45" spans="1:45">
      <c r="A45" t="s">
        <v>106</v>
      </c>
      <c r="B45">
        <v>1321</v>
      </c>
      <c r="C45">
        <v>1239</v>
      </c>
      <c r="D45">
        <v>1291</v>
      </c>
      <c r="E45">
        <v>981</v>
      </c>
      <c r="F45">
        <v>649</v>
      </c>
      <c r="G45">
        <v>497</v>
      </c>
      <c r="H45">
        <v>426</v>
      </c>
      <c r="I45">
        <v>403</v>
      </c>
      <c r="J45">
        <v>340</v>
      </c>
      <c r="K45">
        <v>265</v>
      </c>
      <c r="L45">
        <v>285</v>
      </c>
      <c r="M45">
        <v>176</v>
      </c>
      <c r="N45">
        <v>244</v>
      </c>
      <c r="O45">
        <v>193</v>
      </c>
      <c r="P45">
        <v>162</v>
      </c>
      <c r="Q45">
        <v>98</v>
      </c>
      <c r="R45">
        <v>75</v>
      </c>
      <c r="S45">
        <v>51</v>
      </c>
      <c r="T45">
        <v>19</v>
      </c>
      <c r="U45">
        <v>7</v>
      </c>
      <c r="W45">
        <v>8</v>
      </c>
      <c r="X45">
        <v>1210</v>
      </c>
      <c r="Y45">
        <v>1199</v>
      </c>
      <c r="Z45">
        <v>1218</v>
      </c>
      <c r="AA45">
        <v>977</v>
      </c>
      <c r="AB45">
        <v>746</v>
      </c>
      <c r="AC45">
        <v>581</v>
      </c>
      <c r="AD45">
        <v>493</v>
      </c>
      <c r="AE45">
        <v>465</v>
      </c>
      <c r="AF45">
        <v>354</v>
      </c>
      <c r="AG45">
        <v>320</v>
      </c>
      <c r="AH45">
        <v>299</v>
      </c>
      <c r="AI45">
        <v>236</v>
      </c>
      <c r="AJ45">
        <v>270</v>
      </c>
      <c r="AK45">
        <v>199</v>
      </c>
      <c r="AL45">
        <v>160</v>
      </c>
      <c r="AM45">
        <v>101</v>
      </c>
      <c r="AN45">
        <v>83</v>
      </c>
      <c r="AO45">
        <v>51</v>
      </c>
      <c r="AP45">
        <v>29</v>
      </c>
      <c r="AQ45">
        <v>9</v>
      </c>
      <c r="AR45">
        <v>1</v>
      </c>
      <c r="AS45">
        <v>15</v>
      </c>
    </row>
    <row r="46" spans="1:45">
      <c r="A46" t="s">
        <v>107</v>
      </c>
      <c r="B46">
        <v>2727</v>
      </c>
      <c r="C46">
        <v>2580</v>
      </c>
      <c r="D46">
        <v>2637</v>
      </c>
      <c r="E46">
        <v>2601</v>
      </c>
      <c r="F46">
        <v>2055</v>
      </c>
      <c r="G46">
        <v>1615</v>
      </c>
      <c r="H46">
        <v>1313</v>
      </c>
      <c r="I46">
        <v>1154</v>
      </c>
      <c r="J46">
        <v>901</v>
      </c>
      <c r="K46">
        <v>702</v>
      </c>
      <c r="L46">
        <v>561</v>
      </c>
      <c r="M46">
        <v>443</v>
      </c>
      <c r="N46">
        <v>357</v>
      </c>
      <c r="O46">
        <v>326</v>
      </c>
      <c r="P46">
        <v>244</v>
      </c>
      <c r="Q46">
        <v>133</v>
      </c>
      <c r="R46">
        <v>89</v>
      </c>
      <c r="S46">
        <v>76</v>
      </c>
      <c r="T46">
        <v>30</v>
      </c>
      <c r="U46">
        <v>11</v>
      </c>
      <c r="V46">
        <v>2</v>
      </c>
      <c r="W46">
        <v>91</v>
      </c>
      <c r="X46">
        <v>2784</v>
      </c>
      <c r="Y46">
        <v>2575</v>
      </c>
      <c r="Z46">
        <v>2621</v>
      </c>
      <c r="AA46">
        <v>2637</v>
      </c>
      <c r="AB46">
        <v>2466</v>
      </c>
      <c r="AC46">
        <v>1887</v>
      </c>
      <c r="AD46">
        <v>1467</v>
      </c>
      <c r="AE46">
        <v>1255</v>
      </c>
      <c r="AF46">
        <v>952</v>
      </c>
      <c r="AG46">
        <v>752</v>
      </c>
      <c r="AH46">
        <v>621</v>
      </c>
      <c r="AI46">
        <v>468</v>
      </c>
      <c r="AJ46">
        <v>456</v>
      </c>
      <c r="AK46">
        <v>338</v>
      </c>
      <c r="AL46">
        <v>248</v>
      </c>
      <c r="AM46">
        <v>131</v>
      </c>
      <c r="AN46">
        <v>123</v>
      </c>
      <c r="AO46">
        <v>68</v>
      </c>
      <c r="AP46">
        <v>34</v>
      </c>
      <c r="AQ46">
        <v>15</v>
      </c>
      <c r="AR46">
        <v>2</v>
      </c>
      <c r="AS46">
        <v>105</v>
      </c>
    </row>
    <row r="47" spans="1:45">
      <c r="A47" t="s">
        <v>108</v>
      </c>
      <c r="B47">
        <v>897</v>
      </c>
      <c r="C47">
        <v>808</v>
      </c>
      <c r="D47">
        <v>868</v>
      </c>
      <c r="E47">
        <v>604</v>
      </c>
      <c r="F47">
        <v>343</v>
      </c>
      <c r="G47">
        <v>275</v>
      </c>
      <c r="H47">
        <v>234</v>
      </c>
      <c r="I47">
        <v>244</v>
      </c>
      <c r="J47">
        <v>184</v>
      </c>
      <c r="K47">
        <v>178</v>
      </c>
      <c r="L47">
        <v>187</v>
      </c>
      <c r="M47">
        <v>140</v>
      </c>
      <c r="N47">
        <v>144</v>
      </c>
      <c r="O47">
        <v>123</v>
      </c>
      <c r="P47">
        <v>108</v>
      </c>
      <c r="Q47">
        <v>80</v>
      </c>
      <c r="R47">
        <v>50</v>
      </c>
      <c r="S47">
        <v>25</v>
      </c>
      <c r="T47">
        <v>12</v>
      </c>
      <c r="U47">
        <v>5</v>
      </c>
      <c r="V47">
        <v>1</v>
      </c>
      <c r="W47">
        <v>5</v>
      </c>
      <c r="X47">
        <v>827</v>
      </c>
      <c r="Y47">
        <v>858</v>
      </c>
      <c r="Z47">
        <v>807</v>
      </c>
      <c r="AA47">
        <v>615</v>
      </c>
      <c r="AB47">
        <v>442</v>
      </c>
      <c r="AC47">
        <v>324</v>
      </c>
      <c r="AD47">
        <v>255</v>
      </c>
      <c r="AE47">
        <v>255</v>
      </c>
      <c r="AF47">
        <v>204</v>
      </c>
      <c r="AG47">
        <v>199</v>
      </c>
      <c r="AH47">
        <v>190</v>
      </c>
      <c r="AI47">
        <v>144</v>
      </c>
      <c r="AJ47">
        <v>147</v>
      </c>
      <c r="AK47">
        <v>126</v>
      </c>
      <c r="AL47">
        <v>96</v>
      </c>
      <c r="AM47">
        <v>68</v>
      </c>
      <c r="AN47">
        <v>50</v>
      </c>
      <c r="AO47">
        <v>26</v>
      </c>
      <c r="AP47">
        <v>9</v>
      </c>
      <c r="AQ47">
        <v>6</v>
      </c>
      <c r="AR47">
        <v>3</v>
      </c>
      <c r="AS47">
        <v>16</v>
      </c>
    </row>
    <row r="48" spans="1:45">
      <c r="A48" t="s">
        <v>109</v>
      </c>
      <c r="B48">
        <v>4352</v>
      </c>
      <c r="C48">
        <v>4916</v>
      </c>
      <c r="D48">
        <v>5068</v>
      </c>
      <c r="E48">
        <v>4086</v>
      </c>
      <c r="F48">
        <v>3137</v>
      </c>
      <c r="G48">
        <v>2376</v>
      </c>
      <c r="H48">
        <v>2027</v>
      </c>
      <c r="I48">
        <v>1837</v>
      </c>
      <c r="J48">
        <v>1608</v>
      </c>
      <c r="K48">
        <v>1312</v>
      </c>
      <c r="L48">
        <v>1111</v>
      </c>
      <c r="M48">
        <v>896</v>
      </c>
      <c r="N48">
        <v>957</v>
      </c>
      <c r="O48">
        <v>701</v>
      </c>
      <c r="P48">
        <v>649</v>
      </c>
      <c r="Q48">
        <v>348</v>
      </c>
      <c r="R48">
        <v>253</v>
      </c>
      <c r="S48">
        <v>156</v>
      </c>
      <c r="T48">
        <v>72</v>
      </c>
      <c r="U48">
        <v>23</v>
      </c>
      <c r="V48">
        <v>6</v>
      </c>
      <c r="W48">
        <v>54</v>
      </c>
      <c r="X48">
        <v>4362</v>
      </c>
      <c r="Y48">
        <v>4681</v>
      </c>
      <c r="Z48">
        <v>5075</v>
      </c>
      <c r="AA48">
        <v>4945</v>
      </c>
      <c r="AB48">
        <v>4057</v>
      </c>
      <c r="AC48">
        <v>2884</v>
      </c>
      <c r="AD48">
        <v>2463</v>
      </c>
      <c r="AE48">
        <v>2104</v>
      </c>
      <c r="AF48">
        <v>1733</v>
      </c>
      <c r="AG48">
        <v>1422</v>
      </c>
      <c r="AH48">
        <v>1202</v>
      </c>
      <c r="AI48">
        <v>1019</v>
      </c>
      <c r="AJ48">
        <v>1023</v>
      </c>
      <c r="AK48">
        <v>742</v>
      </c>
      <c r="AL48">
        <v>632</v>
      </c>
      <c r="AM48">
        <v>309</v>
      </c>
      <c r="AN48">
        <v>307</v>
      </c>
      <c r="AO48">
        <v>166</v>
      </c>
      <c r="AP48">
        <v>64</v>
      </c>
      <c r="AQ48">
        <v>34</v>
      </c>
      <c r="AR48">
        <v>9</v>
      </c>
      <c r="AS48">
        <v>70</v>
      </c>
    </row>
    <row r="49" spans="22:22">
      <c r="V49" s="5"/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8"/>
  <dimension ref="A1:AS49"/>
  <sheetViews>
    <sheetView workbookViewId="0">
      <selection activeCell="B29" sqref="B29"/>
    </sheetView>
  </sheetViews>
  <sheetFormatPr baseColWidth="10" defaultColWidth="11.42578125" defaultRowHeight="12.75"/>
  <cols>
    <col min="1" max="1" width="39.85546875" bestFit="1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>
        <v>286535</v>
      </c>
      <c r="C2">
        <v>293238</v>
      </c>
      <c r="D2">
        <v>282245</v>
      </c>
      <c r="E2">
        <v>238000</v>
      </c>
      <c r="F2">
        <v>195148</v>
      </c>
      <c r="G2">
        <v>167169</v>
      </c>
      <c r="H2">
        <v>147304</v>
      </c>
      <c r="I2">
        <v>129610</v>
      </c>
      <c r="J2">
        <v>107801</v>
      </c>
      <c r="K2">
        <v>84189</v>
      </c>
      <c r="L2">
        <v>69721</v>
      </c>
      <c r="M2">
        <v>53119</v>
      </c>
      <c r="N2">
        <v>46357</v>
      </c>
      <c r="O2">
        <v>36029</v>
      </c>
      <c r="P2">
        <v>29690</v>
      </c>
      <c r="Q2">
        <v>20215</v>
      </c>
      <c r="R2">
        <v>10852</v>
      </c>
      <c r="S2">
        <v>7049</v>
      </c>
      <c r="T2">
        <v>3143</v>
      </c>
      <c r="U2">
        <v>1528</v>
      </c>
      <c r="V2">
        <v>341</v>
      </c>
      <c r="W2">
        <v>24032</v>
      </c>
      <c r="X2">
        <v>278058</v>
      </c>
      <c r="Y2">
        <v>288969</v>
      </c>
      <c r="Z2">
        <v>277902</v>
      </c>
      <c r="AA2">
        <v>263053</v>
      </c>
      <c r="AB2">
        <v>240565</v>
      </c>
      <c r="AC2">
        <v>204399</v>
      </c>
      <c r="AD2">
        <v>174945</v>
      </c>
      <c r="AE2">
        <v>151027</v>
      </c>
      <c r="AF2">
        <v>121640</v>
      </c>
      <c r="AG2">
        <v>93597</v>
      </c>
      <c r="AH2">
        <v>76561</v>
      </c>
      <c r="AI2">
        <v>58683</v>
      </c>
      <c r="AJ2">
        <v>52319</v>
      </c>
      <c r="AK2">
        <v>40557</v>
      </c>
      <c r="AL2">
        <v>32399</v>
      </c>
      <c r="AM2">
        <v>22075</v>
      </c>
      <c r="AN2">
        <v>13073</v>
      </c>
      <c r="AO2">
        <v>8657</v>
      </c>
      <c r="AP2">
        <v>4092</v>
      </c>
      <c r="AQ2">
        <v>2152</v>
      </c>
      <c r="AR2">
        <v>537</v>
      </c>
      <c r="AS2">
        <v>24457</v>
      </c>
    </row>
    <row r="3" spans="1:45">
      <c r="A3" t="s">
        <v>44</v>
      </c>
      <c r="B3">
        <v>5059</v>
      </c>
      <c r="C3">
        <v>5029</v>
      </c>
      <c r="D3">
        <v>5081</v>
      </c>
      <c r="E3">
        <v>3914</v>
      </c>
      <c r="F3">
        <v>3050</v>
      </c>
      <c r="G3">
        <v>2487</v>
      </c>
      <c r="H3">
        <v>2193</v>
      </c>
      <c r="I3">
        <v>1977</v>
      </c>
      <c r="J3">
        <v>1682</v>
      </c>
      <c r="K3">
        <v>1373</v>
      </c>
      <c r="L3">
        <v>1210</v>
      </c>
      <c r="M3">
        <v>986</v>
      </c>
      <c r="N3">
        <v>892</v>
      </c>
      <c r="O3">
        <v>693</v>
      </c>
      <c r="P3">
        <v>627</v>
      </c>
      <c r="Q3">
        <v>383</v>
      </c>
      <c r="R3">
        <v>210</v>
      </c>
      <c r="S3">
        <v>164</v>
      </c>
      <c r="T3">
        <v>87</v>
      </c>
      <c r="U3">
        <v>36</v>
      </c>
      <c r="V3">
        <v>3</v>
      </c>
      <c r="W3">
        <v>233</v>
      </c>
      <c r="X3">
        <v>4827</v>
      </c>
      <c r="Y3">
        <v>4811</v>
      </c>
      <c r="Z3">
        <v>5090</v>
      </c>
      <c r="AA3">
        <v>4614</v>
      </c>
      <c r="AB3">
        <v>4309</v>
      </c>
      <c r="AC3">
        <v>3425</v>
      </c>
      <c r="AD3">
        <v>2820</v>
      </c>
      <c r="AE3">
        <v>2448</v>
      </c>
      <c r="AF3">
        <v>1906</v>
      </c>
      <c r="AG3">
        <v>1555</v>
      </c>
      <c r="AH3">
        <v>1317</v>
      </c>
      <c r="AI3">
        <v>1095</v>
      </c>
      <c r="AJ3">
        <v>993</v>
      </c>
      <c r="AK3">
        <v>710</v>
      </c>
      <c r="AL3">
        <v>605</v>
      </c>
      <c r="AM3">
        <v>412</v>
      </c>
      <c r="AN3">
        <v>222</v>
      </c>
      <c r="AO3">
        <v>167</v>
      </c>
      <c r="AP3">
        <v>97</v>
      </c>
      <c r="AQ3">
        <v>49</v>
      </c>
      <c r="AR3">
        <v>17</v>
      </c>
      <c r="AS3">
        <v>235</v>
      </c>
    </row>
    <row r="4" spans="1:45">
      <c r="A4" t="s">
        <v>46</v>
      </c>
      <c r="B4">
        <v>5735</v>
      </c>
      <c r="C4">
        <v>6392</v>
      </c>
      <c r="D4">
        <v>6751</v>
      </c>
      <c r="E4">
        <v>5278</v>
      </c>
      <c r="F4">
        <v>3838</v>
      </c>
      <c r="G4">
        <v>3407</v>
      </c>
      <c r="H4">
        <v>3083</v>
      </c>
      <c r="I4">
        <v>3014</v>
      </c>
      <c r="J4">
        <v>2637</v>
      </c>
      <c r="K4">
        <v>2114</v>
      </c>
      <c r="L4">
        <v>1885</v>
      </c>
      <c r="M4">
        <v>1512</v>
      </c>
      <c r="N4">
        <v>1577</v>
      </c>
      <c r="O4">
        <v>1277</v>
      </c>
      <c r="P4">
        <v>1108</v>
      </c>
      <c r="Q4">
        <v>774</v>
      </c>
      <c r="R4">
        <v>417</v>
      </c>
      <c r="S4">
        <v>276</v>
      </c>
      <c r="T4">
        <v>140</v>
      </c>
      <c r="U4">
        <v>66</v>
      </c>
      <c r="V4">
        <v>12</v>
      </c>
      <c r="W4">
        <v>646</v>
      </c>
      <c r="X4">
        <v>5701</v>
      </c>
      <c r="Y4">
        <v>6007</v>
      </c>
      <c r="Z4">
        <v>6494</v>
      </c>
      <c r="AA4">
        <v>6477</v>
      </c>
      <c r="AB4">
        <v>5453</v>
      </c>
      <c r="AC4">
        <v>4455</v>
      </c>
      <c r="AD4">
        <v>3948</v>
      </c>
      <c r="AE4">
        <v>3689</v>
      </c>
      <c r="AF4">
        <v>3114</v>
      </c>
      <c r="AG4">
        <v>2505</v>
      </c>
      <c r="AH4">
        <v>2200</v>
      </c>
      <c r="AI4">
        <v>1774</v>
      </c>
      <c r="AJ4">
        <v>1791</v>
      </c>
      <c r="AK4">
        <v>1441</v>
      </c>
      <c r="AL4">
        <v>1198</v>
      </c>
      <c r="AM4">
        <v>784</v>
      </c>
      <c r="AN4">
        <v>455</v>
      </c>
      <c r="AO4">
        <v>349</v>
      </c>
      <c r="AP4">
        <v>172</v>
      </c>
      <c r="AQ4">
        <v>91</v>
      </c>
      <c r="AR4">
        <v>19</v>
      </c>
      <c r="AS4">
        <v>662</v>
      </c>
    </row>
    <row r="5" spans="1:45">
      <c r="A5" t="s">
        <v>48</v>
      </c>
      <c r="B5">
        <v>9045</v>
      </c>
      <c r="C5">
        <v>9257</v>
      </c>
      <c r="D5">
        <v>8727</v>
      </c>
      <c r="E5">
        <v>6763</v>
      </c>
      <c r="F5">
        <v>5312</v>
      </c>
      <c r="G5">
        <v>4530</v>
      </c>
      <c r="H5">
        <v>3911</v>
      </c>
      <c r="I5">
        <v>3482</v>
      </c>
      <c r="J5">
        <v>2780</v>
      </c>
      <c r="K5">
        <v>2205</v>
      </c>
      <c r="L5">
        <v>1751</v>
      </c>
      <c r="M5">
        <v>1396</v>
      </c>
      <c r="N5">
        <v>1296</v>
      </c>
      <c r="O5">
        <v>1108</v>
      </c>
      <c r="P5">
        <v>853</v>
      </c>
      <c r="Q5">
        <v>561</v>
      </c>
      <c r="R5">
        <v>305</v>
      </c>
      <c r="S5">
        <v>142</v>
      </c>
      <c r="T5">
        <v>87</v>
      </c>
      <c r="U5">
        <v>29</v>
      </c>
      <c r="V5">
        <v>6</v>
      </c>
      <c r="W5">
        <v>961</v>
      </c>
      <c r="X5">
        <v>8979</v>
      </c>
      <c r="Y5">
        <v>9116</v>
      </c>
      <c r="Z5">
        <v>8609</v>
      </c>
      <c r="AA5">
        <v>7463</v>
      </c>
      <c r="AB5">
        <v>6537</v>
      </c>
      <c r="AC5">
        <v>5597</v>
      </c>
      <c r="AD5">
        <v>4758</v>
      </c>
      <c r="AE5">
        <v>4055</v>
      </c>
      <c r="AF5">
        <v>3172</v>
      </c>
      <c r="AG5">
        <v>2492</v>
      </c>
      <c r="AH5">
        <v>1975</v>
      </c>
      <c r="AI5">
        <v>1607</v>
      </c>
      <c r="AJ5">
        <v>1506</v>
      </c>
      <c r="AK5">
        <v>1236</v>
      </c>
      <c r="AL5">
        <v>969</v>
      </c>
      <c r="AM5">
        <v>605</v>
      </c>
      <c r="AN5">
        <v>331</v>
      </c>
      <c r="AO5">
        <v>233</v>
      </c>
      <c r="AP5">
        <v>109</v>
      </c>
      <c r="AQ5">
        <v>67</v>
      </c>
      <c r="AR5">
        <v>12</v>
      </c>
      <c r="AS5">
        <v>945</v>
      </c>
    </row>
    <row r="6" spans="1:45">
      <c r="A6" t="s">
        <v>50</v>
      </c>
      <c r="B6">
        <v>3486</v>
      </c>
      <c r="C6">
        <v>3767</v>
      </c>
      <c r="D6">
        <v>3739</v>
      </c>
      <c r="E6">
        <v>2933</v>
      </c>
      <c r="F6">
        <v>2290</v>
      </c>
      <c r="G6">
        <v>1874</v>
      </c>
      <c r="H6">
        <v>1592</v>
      </c>
      <c r="I6">
        <v>1528</v>
      </c>
      <c r="J6">
        <v>1263</v>
      </c>
      <c r="K6">
        <v>1033</v>
      </c>
      <c r="L6">
        <v>792</v>
      </c>
      <c r="M6">
        <v>572</v>
      </c>
      <c r="N6">
        <v>559</v>
      </c>
      <c r="O6">
        <v>465</v>
      </c>
      <c r="P6">
        <v>408</v>
      </c>
      <c r="Q6">
        <v>271</v>
      </c>
      <c r="R6">
        <v>160</v>
      </c>
      <c r="S6">
        <v>92</v>
      </c>
      <c r="T6">
        <v>35</v>
      </c>
      <c r="U6">
        <v>24</v>
      </c>
      <c r="V6">
        <v>2</v>
      </c>
      <c r="W6">
        <v>315</v>
      </c>
      <c r="X6">
        <v>3347</v>
      </c>
      <c r="Y6">
        <v>3615</v>
      </c>
      <c r="Z6">
        <v>3855</v>
      </c>
      <c r="AA6">
        <v>3459</v>
      </c>
      <c r="AB6">
        <v>3007</v>
      </c>
      <c r="AC6">
        <v>2277</v>
      </c>
      <c r="AD6">
        <v>1980</v>
      </c>
      <c r="AE6">
        <v>1729</v>
      </c>
      <c r="AF6">
        <v>1431</v>
      </c>
      <c r="AG6">
        <v>1055</v>
      </c>
      <c r="AH6">
        <v>802</v>
      </c>
      <c r="AI6">
        <v>649</v>
      </c>
      <c r="AJ6">
        <v>595</v>
      </c>
      <c r="AK6">
        <v>493</v>
      </c>
      <c r="AL6">
        <v>383</v>
      </c>
      <c r="AM6">
        <v>277</v>
      </c>
      <c r="AN6">
        <v>182</v>
      </c>
      <c r="AO6">
        <v>112</v>
      </c>
      <c r="AP6">
        <v>48</v>
      </c>
      <c r="AQ6">
        <v>24</v>
      </c>
      <c r="AR6">
        <v>4</v>
      </c>
      <c r="AS6">
        <v>293</v>
      </c>
    </row>
    <row r="7" spans="1:45">
      <c r="A7" t="s">
        <v>52</v>
      </c>
      <c r="B7">
        <v>4127</v>
      </c>
      <c r="C7">
        <v>4544</v>
      </c>
      <c r="D7">
        <v>4580</v>
      </c>
      <c r="E7">
        <v>3547</v>
      </c>
      <c r="F7">
        <v>2733</v>
      </c>
      <c r="G7">
        <v>2260</v>
      </c>
      <c r="H7">
        <v>2061</v>
      </c>
      <c r="I7">
        <v>1828</v>
      </c>
      <c r="J7">
        <v>1452</v>
      </c>
      <c r="K7">
        <v>1137</v>
      </c>
      <c r="L7">
        <v>979</v>
      </c>
      <c r="M7">
        <v>708</v>
      </c>
      <c r="N7">
        <v>705</v>
      </c>
      <c r="O7">
        <v>496</v>
      </c>
      <c r="P7">
        <v>482</v>
      </c>
      <c r="Q7">
        <v>273</v>
      </c>
      <c r="R7">
        <v>137</v>
      </c>
      <c r="S7">
        <v>97</v>
      </c>
      <c r="T7">
        <v>34</v>
      </c>
      <c r="U7">
        <v>29</v>
      </c>
      <c r="V7">
        <v>8</v>
      </c>
      <c r="W7">
        <v>551</v>
      </c>
      <c r="X7">
        <v>3979</v>
      </c>
      <c r="Y7">
        <v>4429</v>
      </c>
      <c r="Z7">
        <v>4451</v>
      </c>
      <c r="AA7">
        <v>4265</v>
      </c>
      <c r="AB7">
        <v>3523</v>
      </c>
      <c r="AC7">
        <v>2920</v>
      </c>
      <c r="AD7">
        <v>2523</v>
      </c>
      <c r="AE7">
        <v>2111</v>
      </c>
      <c r="AF7">
        <v>1706</v>
      </c>
      <c r="AG7">
        <v>1254</v>
      </c>
      <c r="AH7">
        <v>977</v>
      </c>
      <c r="AI7">
        <v>787</v>
      </c>
      <c r="AJ7">
        <v>721</v>
      </c>
      <c r="AK7">
        <v>581</v>
      </c>
      <c r="AL7">
        <v>490</v>
      </c>
      <c r="AM7">
        <v>283</v>
      </c>
      <c r="AN7">
        <v>171</v>
      </c>
      <c r="AO7">
        <v>125</v>
      </c>
      <c r="AP7">
        <v>57</v>
      </c>
      <c r="AQ7">
        <v>27</v>
      </c>
      <c r="AR7">
        <v>5</v>
      </c>
      <c r="AS7">
        <v>585</v>
      </c>
    </row>
    <row r="8" spans="1:45">
      <c r="A8" t="s">
        <v>54</v>
      </c>
      <c r="B8">
        <v>329</v>
      </c>
      <c r="C8">
        <v>397</v>
      </c>
      <c r="D8">
        <v>353</v>
      </c>
      <c r="E8">
        <v>266</v>
      </c>
      <c r="F8">
        <v>150</v>
      </c>
      <c r="G8">
        <v>112</v>
      </c>
      <c r="H8">
        <v>109</v>
      </c>
      <c r="I8">
        <v>112</v>
      </c>
      <c r="J8">
        <v>94</v>
      </c>
      <c r="K8">
        <v>66</v>
      </c>
      <c r="L8">
        <v>85</v>
      </c>
      <c r="M8">
        <v>98</v>
      </c>
      <c r="N8">
        <v>87</v>
      </c>
      <c r="O8">
        <v>71</v>
      </c>
      <c r="P8">
        <v>54</v>
      </c>
      <c r="Q8">
        <v>35</v>
      </c>
      <c r="R8">
        <v>33</v>
      </c>
      <c r="S8">
        <v>20</v>
      </c>
      <c r="T8">
        <v>6</v>
      </c>
      <c r="U8">
        <v>2</v>
      </c>
      <c r="V8">
        <v>2</v>
      </c>
      <c r="W8">
        <v>21</v>
      </c>
      <c r="X8">
        <v>343</v>
      </c>
      <c r="Y8">
        <v>399</v>
      </c>
      <c r="Z8">
        <v>363</v>
      </c>
      <c r="AA8">
        <v>274</v>
      </c>
      <c r="AB8">
        <v>177</v>
      </c>
      <c r="AC8">
        <v>177</v>
      </c>
      <c r="AD8">
        <v>126</v>
      </c>
      <c r="AE8">
        <v>114</v>
      </c>
      <c r="AF8">
        <v>105</v>
      </c>
      <c r="AG8">
        <v>103</v>
      </c>
      <c r="AH8">
        <v>95</v>
      </c>
      <c r="AI8">
        <v>94</v>
      </c>
      <c r="AJ8">
        <v>93</v>
      </c>
      <c r="AK8">
        <v>63</v>
      </c>
      <c r="AL8">
        <v>39</v>
      </c>
      <c r="AM8">
        <v>49</v>
      </c>
      <c r="AN8">
        <v>29</v>
      </c>
      <c r="AO8">
        <v>15</v>
      </c>
      <c r="AP8">
        <v>9</v>
      </c>
      <c r="AQ8">
        <v>9</v>
      </c>
      <c r="AR8">
        <v>3</v>
      </c>
      <c r="AS8">
        <v>17</v>
      </c>
    </row>
    <row r="9" spans="1:45">
      <c r="A9" t="s">
        <v>56</v>
      </c>
      <c r="B9">
        <v>21743</v>
      </c>
      <c r="C9">
        <v>22408</v>
      </c>
      <c r="D9">
        <v>21711</v>
      </c>
      <c r="E9">
        <v>19293</v>
      </c>
      <c r="F9">
        <v>16820</v>
      </c>
      <c r="G9">
        <v>14516</v>
      </c>
      <c r="H9">
        <v>13033</v>
      </c>
      <c r="I9">
        <v>11753</v>
      </c>
      <c r="J9">
        <v>9870</v>
      </c>
      <c r="K9">
        <v>7581</v>
      </c>
      <c r="L9">
        <v>6091</v>
      </c>
      <c r="M9">
        <v>4287</v>
      </c>
      <c r="N9">
        <v>3441</v>
      </c>
      <c r="O9">
        <v>2660</v>
      </c>
      <c r="P9">
        <v>2064</v>
      </c>
      <c r="Q9">
        <v>1302</v>
      </c>
      <c r="R9">
        <v>678</v>
      </c>
      <c r="S9">
        <v>424</v>
      </c>
      <c r="T9">
        <v>201</v>
      </c>
      <c r="U9">
        <v>85</v>
      </c>
      <c r="V9">
        <v>26</v>
      </c>
      <c r="W9">
        <v>2772</v>
      </c>
      <c r="X9">
        <v>21281</v>
      </c>
      <c r="Y9">
        <v>22159</v>
      </c>
      <c r="Z9">
        <v>21282</v>
      </c>
      <c r="AA9">
        <v>21131</v>
      </c>
      <c r="AB9">
        <v>20388</v>
      </c>
      <c r="AC9">
        <v>17665</v>
      </c>
      <c r="AD9">
        <v>15498</v>
      </c>
      <c r="AE9">
        <v>13774</v>
      </c>
      <c r="AF9">
        <v>11432</v>
      </c>
      <c r="AG9">
        <v>8381</v>
      </c>
      <c r="AH9">
        <v>6629</v>
      </c>
      <c r="AI9">
        <v>4689</v>
      </c>
      <c r="AJ9">
        <v>4030</v>
      </c>
      <c r="AK9">
        <v>2955</v>
      </c>
      <c r="AL9">
        <v>2384</v>
      </c>
      <c r="AM9">
        <v>1604</v>
      </c>
      <c r="AN9">
        <v>937</v>
      </c>
      <c r="AO9">
        <v>650</v>
      </c>
      <c r="AP9">
        <v>309</v>
      </c>
      <c r="AQ9">
        <v>144</v>
      </c>
      <c r="AR9">
        <v>26</v>
      </c>
      <c r="AS9">
        <v>2851</v>
      </c>
    </row>
    <row r="10" spans="1:45">
      <c r="A10" t="s">
        <v>58</v>
      </c>
      <c r="B10">
        <v>2262</v>
      </c>
      <c r="C10">
        <v>2456</v>
      </c>
      <c r="D10">
        <v>2667</v>
      </c>
      <c r="E10">
        <v>1857</v>
      </c>
      <c r="F10">
        <v>1289</v>
      </c>
      <c r="G10">
        <v>1078</v>
      </c>
      <c r="H10">
        <v>993</v>
      </c>
      <c r="I10">
        <v>855</v>
      </c>
      <c r="J10">
        <v>772</v>
      </c>
      <c r="K10">
        <v>623</v>
      </c>
      <c r="L10">
        <v>588</v>
      </c>
      <c r="M10">
        <v>536</v>
      </c>
      <c r="N10">
        <v>465</v>
      </c>
      <c r="O10">
        <v>391</v>
      </c>
      <c r="P10">
        <v>323</v>
      </c>
      <c r="Q10">
        <v>243</v>
      </c>
      <c r="R10">
        <v>154</v>
      </c>
      <c r="S10">
        <v>120</v>
      </c>
      <c r="T10">
        <v>50</v>
      </c>
      <c r="U10">
        <v>23</v>
      </c>
      <c r="V10">
        <v>9</v>
      </c>
      <c r="W10">
        <v>228</v>
      </c>
      <c r="X10">
        <v>2277</v>
      </c>
      <c r="Y10">
        <v>2480</v>
      </c>
      <c r="Z10">
        <v>2537</v>
      </c>
      <c r="AA10">
        <v>2336</v>
      </c>
      <c r="AB10">
        <v>1911</v>
      </c>
      <c r="AC10">
        <v>1504</v>
      </c>
      <c r="AD10">
        <v>1265</v>
      </c>
      <c r="AE10">
        <v>1117</v>
      </c>
      <c r="AF10">
        <v>880</v>
      </c>
      <c r="AG10">
        <v>773</v>
      </c>
      <c r="AH10">
        <v>683</v>
      </c>
      <c r="AI10">
        <v>563</v>
      </c>
      <c r="AJ10">
        <v>517</v>
      </c>
      <c r="AK10">
        <v>396</v>
      </c>
      <c r="AL10">
        <v>289</v>
      </c>
      <c r="AM10">
        <v>220</v>
      </c>
      <c r="AN10">
        <v>175</v>
      </c>
      <c r="AO10">
        <v>102</v>
      </c>
      <c r="AP10">
        <v>46</v>
      </c>
      <c r="AQ10">
        <v>22</v>
      </c>
      <c r="AR10">
        <v>5</v>
      </c>
      <c r="AS10">
        <v>229</v>
      </c>
    </row>
    <row r="11" spans="1:45">
      <c r="A11" t="s">
        <v>60</v>
      </c>
      <c r="B11">
        <v>4451</v>
      </c>
      <c r="C11">
        <v>4800</v>
      </c>
      <c r="D11">
        <v>4595</v>
      </c>
      <c r="E11">
        <v>3401</v>
      </c>
      <c r="F11">
        <v>2489</v>
      </c>
      <c r="G11">
        <v>2093</v>
      </c>
      <c r="H11">
        <v>1860</v>
      </c>
      <c r="I11">
        <v>1693</v>
      </c>
      <c r="J11">
        <v>1364</v>
      </c>
      <c r="K11">
        <v>1030</v>
      </c>
      <c r="L11">
        <v>845</v>
      </c>
      <c r="M11">
        <v>712</v>
      </c>
      <c r="N11">
        <v>636</v>
      </c>
      <c r="O11">
        <v>517</v>
      </c>
      <c r="P11">
        <v>414</v>
      </c>
      <c r="Q11">
        <v>287</v>
      </c>
      <c r="R11">
        <v>163</v>
      </c>
      <c r="S11">
        <v>106</v>
      </c>
      <c r="T11">
        <v>50</v>
      </c>
      <c r="U11">
        <v>28</v>
      </c>
      <c r="V11">
        <v>6</v>
      </c>
      <c r="W11">
        <v>314</v>
      </c>
      <c r="X11">
        <v>4468</v>
      </c>
      <c r="Y11">
        <v>4967</v>
      </c>
      <c r="Z11">
        <v>4516</v>
      </c>
      <c r="AA11">
        <v>3970</v>
      </c>
      <c r="AB11">
        <v>3437</v>
      </c>
      <c r="AC11">
        <v>2680</v>
      </c>
      <c r="AD11">
        <v>2323</v>
      </c>
      <c r="AE11">
        <v>2022</v>
      </c>
      <c r="AF11">
        <v>1544</v>
      </c>
      <c r="AG11">
        <v>1199</v>
      </c>
      <c r="AH11">
        <v>1001</v>
      </c>
      <c r="AI11">
        <v>804</v>
      </c>
      <c r="AJ11">
        <v>723</v>
      </c>
      <c r="AK11">
        <v>613</v>
      </c>
      <c r="AL11">
        <v>472</v>
      </c>
      <c r="AM11">
        <v>343</v>
      </c>
      <c r="AN11">
        <v>157</v>
      </c>
      <c r="AO11">
        <v>117</v>
      </c>
      <c r="AP11">
        <v>68</v>
      </c>
      <c r="AQ11">
        <v>32</v>
      </c>
      <c r="AR11">
        <v>7</v>
      </c>
      <c r="AS11">
        <v>325</v>
      </c>
    </row>
    <row r="12" spans="1:45">
      <c r="A12" t="s">
        <v>62</v>
      </c>
      <c r="B12">
        <v>566</v>
      </c>
      <c r="C12">
        <v>652</v>
      </c>
      <c r="D12">
        <v>752</v>
      </c>
      <c r="E12">
        <v>509</v>
      </c>
      <c r="F12">
        <v>290</v>
      </c>
      <c r="G12">
        <v>270</v>
      </c>
      <c r="H12">
        <v>298</v>
      </c>
      <c r="I12">
        <v>261</v>
      </c>
      <c r="J12">
        <v>233</v>
      </c>
      <c r="K12">
        <v>177</v>
      </c>
      <c r="L12">
        <v>123</v>
      </c>
      <c r="M12">
        <v>124</v>
      </c>
      <c r="N12">
        <v>131</v>
      </c>
      <c r="O12">
        <v>142</v>
      </c>
      <c r="P12">
        <v>100</v>
      </c>
      <c r="Q12">
        <v>74</v>
      </c>
      <c r="R12">
        <v>52</v>
      </c>
      <c r="S12">
        <v>34</v>
      </c>
      <c r="T12">
        <v>21</v>
      </c>
      <c r="U12">
        <v>3</v>
      </c>
      <c r="V12">
        <v>1</v>
      </c>
      <c r="W12">
        <v>48</v>
      </c>
      <c r="X12">
        <v>551</v>
      </c>
      <c r="Y12">
        <v>640</v>
      </c>
      <c r="Z12">
        <v>714</v>
      </c>
      <c r="AA12">
        <v>588</v>
      </c>
      <c r="AB12">
        <v>476</v>
      </c>
      <c r="AC12">
        <v>413</v>
      </c>
      <c r="AD12">
        <v>365</v>
      </c>
      <c r="AE12">
        <v>303</v>
      </c>
      <c r="AF12">
        <v>249</v>
      </c>
      <c r="AG12">
        <v>202</v>
      </c>
      <c r="AH12">
        <v>190</v>
      </c>
      <c r="AI12">
        <v>148</v>
      </c>
      <c r="AJ12">
        <v>148</v>
      </c>
      <c r="AK12">
        <v>135</v>
      </c>
      <c r="AL12">
        <v>115</v>
      </c>
      <c r="AM12">
        <v>78</v>
      </c>
      <c r="AN12">
        <v>57</v>
      </c>
      <c r="AO12">
        <v>36</v>
      </c>
      <c r="AP12">
        <v>9</v>
      </c>
      <c r="AQ12">
        <v>12</v>
      </c>
      <c r="AR12">
        <v>3</v>
      </c>
      <c r="AS12">
        <v>54</v>
      </c>
    </row>
    <row r="13" spans="1:45">
      <c r="A13" t="s">
        <v>64</v>
      </c>
      <c r="B13">
        <v>4548</v>
      </c>
      <c r="C13">
        <v>4818</v>
      </c>
      <c r="D13">
        <v>4810</v>
      </c>
      <c r="E13">
        <v>4098</v>
      </c>
      <c r="F13">
        <v>3419</v>
      </c>
      <c r="G13">
        <v>2839</v>
      </c>
      <c r="H13">
        <v>2681</v>
      </c>
      <c r="I13">
        <v>2276</v>
      </c>
      <c r="J13">
        <v>2000</v>
      </c>
      <c r="K13">
        <v>1545</v>
      </c>
      <c r="L13">
        <v>1258</v>
      </c>
      <c r="M13">
        <v>940</v>
      </c>
      <c r="N13">
        <v>835</v>
      </c>
      <c r="O13">
        <v>695</v>
      </c>
      <c r="P13">
        <v>517</v>
      </c>
      <c r="Q13">
        <v>388</v>
      </c>
      <c r="R13">
        <v>212</v>
      </c>
      <c r="S13">
        <v>146</v>
      </c>
      <c r="T13">
        <v>63</v>
      </c>
      <c r="U13">
        <v>30</v>
      </c>
      <c r="V13">
        <v>4</v>
      </c>
      <c r="W13">
        <v>538</v>
      </c>
      <c r="X13">
        <v>4566</v>
      </c>
      <c r="Y13">
        <v>4758</v>
      </c>
      <c r="Z13">
        <v>4558</v>
      </c>
      <c r="AA13">
        <v>4635</v>
      </c>
      <c r="AB13">
        <v>4373</v>
      </c>
      <c r="AC13">
        <v>3658</v>
      </c>
      <c r="AD13">
        <v>3206</v>
      </c>
      <c r="AE13">
        <v>2681</v>
      </c>
      <c r="AF13">
        <v>2172</v>
      </c>
      <c r="AG13">
        <v>1741</v>
      </c>
      <c r="AH13">
        <v>1390</v>
      </c>
      <c r="AI13">
        <v>1007</v>
      </c>
      <c r="AJ13">
        <v>941</v>
      </c>
      <c r="AK13">
        <v>775</v>
      </c>
      <c r="AL13">
        <v>673</v>
      </c>
      <c r="AM13">
        <v>395</v>
      </c>
      <c r="AN13">
        <v>245</v>
      </c>
      <c r="AO13">
        <v>188</v>
      </c>
      <c r="AP13">
        <v>76</v>
      </c>
      <c r="AQ13">
        <v>52</v>
      </c>
      <c r="AR13">
        <v>13</v>
      </c>
      <c r="AS13">
        <v>596</v>
      </c>
    </row>
    <row r="14" spans="1:45">
      <c r="A14" t="s">
        <v>66</v>
      </c>
      <c r="B14">
        <v>1564</v>
      </c>
      <c r="C14">
        <v>1661</v>
      </c>
      <c r="D14">
        <v>1618</v>
      </c>
      <c r="E14">
        <v>1205</v>
      </c>
      <c r="F14">
        <v>907</v>
      </c>
      <c r="G14">
        <v>691</v>
      </c>
      <c r="H14">
        <v>682</v>
      </c>
      <c r="I14">
        <v>643</v>
      </c>
      <c r="J14">
        <v>573</v>
      </c>
      <c r="K14">
        <v>450</v>
      </c>
      <c r="L14">
        <v>414</v>
      </c>
      <c r="M14">
        <v>326</v>
      </c>
      <c r="N14">
        <v>328</v>
      </c>
      <c r="O14">
        <v>245</v>
      </c>
      <c r="P14">
        <v>202</v>
      </c>
      <c r="Q14">
        <v>145</v>
      </c>
      <c r="R14">
        <v>104</v>
      </c>
      <c r="S14">
        <v>57</v>
      </c>
      <c r="T14">
        <v>32</v>
      </c>
      <c r="U14">
        <v>12</v>
      </c>
      <c r="V14">
        <v>5</v>
      </c>
      <c r="W14">
        <v>126</v>
      </c>
      <c r="X14">
        <v>1476</v>
      </c>
      <c r="Y14">
        <v>1687</v>
      </c>
      <c r="Z14">
        <v>1670</v>
      </c>
      <c r="AA14">
        <v>1467</v>
      </c>
      <c r="AB14">
        <v>1296</v>
      </c>
      <c r="AC14">
        <v>1004</v>
      </c>
      <c r="AD14">
        <v>910</v>
      </c>
      <c r="AE14">
        <v>761</v>
      </c>
      <c r="AF14">
        <v>627</v>
      </c>
      <c r="AG14">
        <v>477</v>
      </c>
      <c r="AH14">
        <v>440</v>
      </c>
      <c r="AI14">
        <v>388</v>
      </c>
      <c r="AJ14">
        <v>387</v>
      </c>
      <c r="AK14">
        <v>300</v>
      </c>
      <c r="AL14">
        <v>217</v>
      </c>
      <c r="AM14">
        <v>154</v>
      </c>
      <c r="AN14">
        <v>109</v>
      </c>
      <c r="AO14">
        <v>64</v>
      </c>
      <c r="AP14">
        <v>37</v>
      </c>
      <c r="AQ14">
        <v>19</v>
      </c>
      <c r="AR14">
        <v>5</v>
      </c>
      <c r="AS14">
        <v>125</v>
      </c>
    </row>
    <row r="15" spans="1:45">
      <c r="A15" t="s">
        <v>68</v>
      </c>
      <c r="B15">
        <v>1485</v>
      </c>
      <c r="C15">
        <v>1508</v>
      </c>
      <c r="D15">
        <v>1360</v>
      </c>
      <c r="E15">
        <v>949</v>
      </c>
      <c r="F15">
        <v>694</v>
      </c>
      <c r="G15">
        <v>615</v>
      </c>
      <c r="H15">
        <v>553</v>
      </c>
      <c r="I15">
        <v>476</v>
      </c>
      <c r="J15">
        <v>394</v>
      </c>
      <c r="K15">
        <v>302</v>
      </c>
      <c r="L15">
        <v>261</v>
      </c>
      <c r="M15">
        <v>194</v>
      </c>
      <c r="N15">
        <v>165</v>
      </c>
      <c r="O15">
        <v>168</v>
      </c>
      <c r="P15">
        <v>122</v>
      </c>
      <c r="Q15">
        <v>89</v>
      </c>
      <c r="R15">
        <v>44</v>
      </c>
      <c r="S15">
        <v>37</v>
      </c>
      <c r="T15">
        <v>15</v>
      </c>
      <c r="U15">
        <v>8</v>
      </c>
      <c r="V15">
        <v>3</v>
      </c>
      <c r="W15">
        <v>68</v>
      </c>
      <c r="X15">
        <v>1406</v>
      </c>
      <c r="Y15">
        <v>1422</v>
      </c>
      <c r="Z15">
        <v>1369</v>
      </c>
      <c r="AA15">
        <v>1205</v>
      </c>
      <c r="AB15">
        <v>991</v>
      </c>
      <c r="AC15">
        <v>740</v>
      </c>
      <c r="AD15">
        <v>683</v>
      </c>
      <c r="AE15">
        <v>551</v>
      </c>
      <c r="AF15">
        <v>419</v>
      </c>
      <c r="AG15">
        <v>346</v>
      </c>
      <c r="AH15">
        <v>262</v>
      </c>
      <c r="AI15">
        <v>211</v>
      </c>
      <c r="AJ15">
        <v>201</v>
      </c>
      <c r="AK15">
        <v>166</v>
      </c>
      <c r="AL15">
        <v>139</v>
      </c>
      <c r="AM15">
        <v>115</v>
      </c>
      <c r="AN15">
        <v>55</v>
      </c>
      <c r="AO15">
        <v>38</v>
      </c>
      <c r="AP15">
        <v>18</v>
      </c>
      <c r="AQ15">
        <v>8</v>
      </c>
      <c r="AR15">
        <v>4</v>
      </c>
      <c r="AS15">
        <v>84</v>
      </c>
    </row>
    <row r="16" spans="1:45">
      <c r="A16" t="s">
        <v>154</v>
      </c>
      <c r="B16">
        <v>9199</v>
      </c>
      <c r="C16">
        <v>9290</v>
      </c>
      <c r="D16">
        <v>8801</v>
      </c>
      <c r="E16">
        <v>6602</v>
      </c>
      <c r="F16">
        <v>4903</v>
      </c>
      <c r="G16">
        <v>4016</v>
      </c>
      <c r="H16">
        <v>3467</v>
      </c>
      <c r="I16">
        <v>2999</v>
      </c>
      <c r="J16">
        <v>2440</v>
      </c>
      <c r="K16">
        <v>1940</v>
      </c>
      <c r="L16">
        <v>1610</v>
      </c>
      <c r="M16">
        <v>1334</v>
      </c>
      <c r="N16">
        <v>1109</v>
      </c>
      <c r="O16">
        <v>923</v>
      </c>
      <c r="P16">
        <v>745</v>
      </c>
      <c r="Q16">
        <v>558</v>
      </c>
      <c r="R16">
        <v>304</v>
      </c>
      <c r="S16">
        <v>215</v>
      </c>
      <c r="T16">
        <v>91</v>
      </c>
      <c r="U16">
        <v>41</v>
      </c>
      <c r="V16">
        <v>4</v>
      </c>
      <c r="W16">
        <v>512</v>
      </c>
      <c r="X16">
        <v>8757</v>
      </c>
      <c r="Y16">
        <v>9396</v>
      </c>
      <c r="Z16">
        <v>8701</v>
      </c>
      <c r="AA16">
        <v>7841</v>
      </c>
      <c r="AB16">
        <v>6607</v>
      </c>
      <c r="AC16">
        <v>5140</v>
      </c>
      <c r="AD16">
        <v>4338</v>
      </c>
      <c r="AE16">
        <v>3754</v>
      </c>
      <c r="AF16">
        <v>2890</v>
      </c>
      <c r="AG16">
        <v>2177</v>
      </c>
      <c r="AH16">
        <v>1771</v>
      </c>
      <c r="AI16">
        <v>1481</v>
      </c>
      <c r="AJ16">
        <v>1255</v>
      </c>
      <c r="AK16">
        <v>1047</v>
      </c>
      <c r="AL16">
        <v>827</v>
      </c>
      <c r="AM16">
        <v>597</v>
      </c>
      <c r="AN16">
        <v>340</v>
      </c>
      <c r="AO16">
        <v>241</v>
      </c>
      <c r="AP16">
        <v>103</v>
      </c>
      <c r="AQ16">
        <v>61</v>
      </c>
      <c r="AR16">
        <v>9</v>
      </c>
      <c r="AS16">
        <v>558</v>
      </c>
    </row>
    <row r="17" spans="1:45">
      <c r="A17" t="s">
        <v>72</v>
      </c>
      <c r="B17">
        <v>7917</v>
      </c>
      <c r="C17">
        <v>8556</v>
      </c>
      <c r="D17">
        <v>8195</v>
      </c>
      <c r="E17">
        <v>7455</v>
      </c>
      <c r="F17">
        <v>6868</v>
      </c>
      <c r="G17">
        <v>5620</v>
      </c>
      <c r="H17">
        <v>4913</v>
      </c>
      <c r="I17">
        <v>4410</v>
      </c>
      <c r="J17">
        <v>3507</v>
      </c>
      <c r="K17">
        <v>2708</v>
      </c>
      <c r="L17">
        <v>2116</v>
      </c>
      <c r="M17">
        <v>1524</v>
      </c>
      <c r="N17">
        <v>1287</v>
      </c>
      <c r="O17">
        <v>963</v>
      </c>
      <c r="P17">
        <v>674</v>
      </c>
      <c r="Q17">
        <v>492</v>
      </c>
      <c r="R17">
        <v>219</v>
      </c>
      <c r="S17">
        <v>160</v>
      </c>
      <c r="T17">
        <v>45</v>
      </c>
      <c r="U17">
        <v>34</v>
      </c>
      <c r="V17">
        <v>9</v>
      </c>
      <c r="W17">
        <v>685</v>
      </c>
      <c r="X17">
        <v>7790</v>
      </c>
      <c r="Y17">
        <v>8415</v>
      </c>
      <c r="Z17">
        <v>8030</v>
      </c>
      <c r="AA17">
        <v>7782</v>
      </c>
      <c r="AB17">
        <v>7488</v>
      </c>
      <c r="AC17">
        <v>6394</v>
      </c>
      <c r="AD17">
        <v>5561</v>
      </c>
      <c r="AE17">
        <v>4999</v>
      </c>
      <c r="AF17">
        <v>3806</v>
      </c>
      <c r="AG17">
        <v>2849</v>
      </c>
      <c r="AH17">
        <v>2344</v>
      </c>
      <c r="AI17">
        <v>1712</v>
      </c>
      <c r="AJ17">
        <v>1529</v>
      </c>
      <c r="AK17">
        <v>1206</v>
      </c>
      <c r="AL17">
        <v>846</v>
      </c>
      <c r="AM17">
        <v>688</v>
      </c>
      <c r="AN17">
        <v>393</v>
      </c>
      <c r="AO17">
        <v>233</v>
      </c>
      <c r="AP17">
        <v>92</v>
      </c>
      <c r="AQ17">
        <v>57</v>
      </c>
      <c r="AR17">
        <v>11</v>
      </c>
      <c r="AS17">
        <v>614</v>
      </c>
    </row>
    <row r="18" spans="1:45">
      <c r="A18" t="s">
        <v>74</v>
      </c>
      <c r="B18">
        <v>1230</v>
      </c>
      <c r="C18">
        <v>1270</v>
      </c>
      <c r="D18">
        <v>1230</v>
      </c>
      <c r="E18">
        <v>944</v>
      </c>
      <c r="F18">
        <v>610</v>
      </c>
      <c r="G18">
        <v>545</v>
      </c>
      <c r="H18">
        <v>468</v>
      </c>
      <c r="I18">
        <v>511</v>
      </c>
      <c r="J18">
        <v>369</v>
      </c>
      <c r="K18">
        <v>322</v>
      </c>
      <c r="L18">
        <v>314</v>
      </c>
      <c r="M18">
        <v>282</v>
      </c>
      <c r="N18">
        <v>284</v>
      </c>
      <c r="O18">
        <v>212</v>
      </c>
      <c r="P18">
        <v>194</v>
      </c>
      <c r="Q18">
        <v>120</v>
      </c>
      <c r="R18">
        <v>67</v>
      </c>
      <c r="S18">
        <v>42</v>
      </c>
      <c r="T18">
        <v>18</v>
      </c>
      <c r="U18">
        <v>9</v>
      </c>
      <c r="V18">
        <v>2</v>
      </c>
      <c r="W18">
        <v>53</v>
      </c>
      <c r="X18">
        <v>1234</v>
      </c>
      <c r="Y18">
        <v>1174</v>
      </c>
      <c r="Z18">
        <v>1220</v>
      </c>
      <c r="AA18">
        <v>1163</v>
      </c>
      <c r="AB18">
        <v>1069</v>
      </c>
      <c r="AC18">
        <v>885</v>
      </c>
      <c r="AD18">
        <v>690</v>
      </c>
      <c r="AE18">
        <v>631</v>
      </c>
      <c r="AF18">
        <v>450</v>
      </c>
      <c r="AG18">
        <v>407</v>
      </c>
      <c r="AH18">
        <v>368</v>
      </c>
      <c r="AI18">
        <v>283</v>
      </c>
      <c r="AJ18">
        <v>302</v>
      </c>
      <c r="AK18">
        <v>197</v>
      </c>
      <c r="AL18">
        <v>184</v>
      </c>
      <c r="AM18">
        <v>123</v>
      </c>
      <c r="AN18">
        <v>78</v>
      </c>
      <c r="AO18">
        <v>43</v>
      </c>
      <c r="AP18">
        <v>12</v>
      </c>
      <c r="AQ18">
        <v>12</v>
      </c>
      <c r="AR18">
        <v>8</v>
      </c>
      <c r="AS18">
        <v>64</v>
      </c>
    </row>
    <row r="19" spans="1:45">
      <c r="A19" t="s">
        <v>76</v>
      </c>
      <c r="B19">
        <v>27596</v>
      </c>
      <c r="C19">
        <v>26833</v>
      </c>
      <c r="D19">
        <v>25417</v>
      </c>
      <c r="E19">
        <v>21653</v>
      </c>
      <c r="F19">
        <v>18125</v>
      </c>
      <c r="G19">
        <v>16899</v>
      </c>
      <c r="H19">
        <v>14440</v>
      </c>
      <c r="I19">
        <v>12704</v>
      </c>
      <c r="J19">
        <v>10630</v>
      </c>
      <c r="K19">
        <v>8428</v>
      </c>
      <c r="L19">
        <v>6904</v>
      </c>
      <c r="M19">
        <v>5020</v>
      </c>
      <c r="N19">
        <v>4229</v>
      </c>
      <c r="O19">
        <v>3101</v>
      </c>
      <c r="P19">
        <v>2594</v>
      </c>
      <c r="Q19">
        <v>1699</v>
      </c>
      <c r="R19">
        <v>862</v>
      </c>
      <c r="S19">
        <v>525</v>
      </c>
      <c r="T19">
        <v>239</v>
      </c>
      <c r="U19">
        <v>124</v>
      </c>
      <c r="V19">
        <v>24</v>
      </c>
      <c r="W19">
        <v>2550</v>
      </c>
      <c r="X19">
        <v>26659</v>
      </c>
      <c r="Y19">
        <v>26267</v>
      </c>
      <c r="Z19">
        <v>25131</v>
      </c>
      <c r="AA19">
        <v>23672</v>
      </c>
      <c r="AB19">
        <v>22579</v>
      </c>
      <c r="AC19">
        <v>20288</v>
      </c>
      <c r="AD19">
        <v>17354</v>
      </c>
      <c r="AE19">
        <v>14793</v>
      </c>
      <c r="AF19">
        <v>12259</v>
      </c>
      <c r="AG19">
        <v>9175</v>
      </c>
      <c r="AH19">
        <v>7448</v>
      </c>
      <c r="AI19">
        <v>5519</v>
      </c>
      <c r="AJ19">
        <v>4892</v>
      </c>
      <c r="AK19">
        <v>3598</v>
      </c>
      <c r="AL19">
        <v>2902</v>
      </c>
      <c r="AM19">
        <v>1860</v>
      </c>
      <c r="AN19">
        <v>1108</v>
      </c>
      <c r="AO19">
        <v>727</v>
      </c>
      <c r="AP19">
        <v>375</v>
      </c>
      <c r="AQ19">
        <v>201</v>
      </c>
      <c r="AR19">
        <v>53</v>
      </c>
      <c r="AS19">
        <v>2678</v>
      </c>
    </row>
    <row r="20" spans="1:45">
      <c r="A20" t="s">
        <v>78</v>
      </c>
      <c r="B20">
        <v>1768</v>
      </c>
      <c r="C20">
        <v>1797</v>
      </c>
      <c r="D20">
        <v>1879</v>
      </c>
      <c r="E20">
        <v>1468</v>
      </c>
      <c r="F20">
        <v>1233</v>
      </c>
      <c r="G20">
        <v>1066</v>
      </c>
      <c r="H20">
        <v>962</v>
      </c>
      <c r="I20">
        <v>874</v>
      </c>
      <c r="J20">
        <v>771</v>
      </c>
      <c r="K20">
        <v>552</v>
      </c>
      <c r="L20">
        <v>511</v>
      </c>
      <c r="M20">
        <v>448</v>
      </c>
      <c r="N20">
        <v>428</v>
      </c>
      <c r="O20">
        <v>344</v>
      </c>
      <c r="P20">
        <v>272</v>
      </c>
      <c r="Q20">
        <v>161</v>
      </c>
      <c r="R20">
        <v>89</v>
      </c>
      <c r="S20">
        <v>64</v>
      </c>
      <c r="T20">
        <v>48</v>
      </c>
      <c r="U20">
        <v>14</v>
      </c>
      <c r="V20">
        <v>6</v>
      </c>
      <c r="W20">
        <v>151</v>
      </c>
      <c r="X20">
        <v>1778</v>
      </c>
      <c r="Y20">
        <v>1830</v>
      </c>
      <c r="Z20">
        <v>1734</v>
      </c>
      <c r="AA20">
        <v>1820</v>
      </c>
      <c r="AB20">
        <v>1740</v>
      </c>
      <c r="AC20">
        <v>1395</v>
      </c>
      <c r="AD20">
        <v>1260</v>
      </c>
      <c r="AE20">
        <v>1036</v>
      </c>
      <c r="AF20">
        <v>829</v>
      </c>
      <c r="AG20">
        <v>716</v>
      </c>
      <c r="AH20">
        <v>602</v>
      </c>
      <c r="AI20">
        <v>450</v>
      </c>
      <c r="AJ20">
        <v>458</v>
      </c>
      <c r="AK20">
        <v>330</v>
      </c>
      <c r="AL20">
        <v>294</v>
      </c>
      <c r="AM20">
        <v>169</v>
      </c>
      <c r="AN20">
        <v>119</v>
      </c>
      <c r="AO20">
        <v>90</v>
      </c>
      <c r="AP20">
        <v>50</v>
      </c>
      <c r="AQ20">
        <v>20</v>
      </c>
      <c r="AR20">
        <v>4</v>
      </c>
      <c r="AS20">
        <v>173</v>
      </c>
    </row>
    <row r="21" spans="1:45">
      <c r="A21" t="s">
        <v>80</v>
      </c>
      <c r="B21">
        <v>3395</v>
      </c>
      <c r="C21">
        <v>3765</v>
      </c>
      <c r="D21">
        <v>3918</v>
      </c>
      <c r="E21">
        <v>2822</v>
      </c>
      <c r="F21">
        <v>1993</v>
      </c>
      <c r="G21">
        <v>1605</v>
      </c>
      <c r="H21">
        <v>1474</v>
      </c>
      <c r="I21">
        <v>1345</v>
      </c>
      <c r="J21">
        <v>1151</v>
      </c>
      <c r="K21">
        <v>915</v>
      </c>
      <c r="L21">
        <v>792</v>
      </c>
      <c r="M21">
        <v>666</v>
      </c>
      <c r="N21">
        <v>632</v>
      </c>
      <c r="O21">
        <v>554</v>
      </c>
      <c r="P21">
        <v>438</v>
      </c>
      <c r="Q21">
        <v>376</v>
      </c>
      <c r="R21">
        <v>218</v>
      </c>
      <c r="S21">
        <v>135</v>
      </c>
      <c r="T21">
        <v>55</v>
      </c>
      <c r="U21">
        <v>29</v>
      </c>
      <c r="V21">
        <v>2</v>
      </c>
      <c r="W21">
        <v>306</v>
      </c>
      <c r="X21">
        <v>3308</v>
      </c>
      <c r="Y21">
        <v>3776</v>
      </c>
      <c r="Z21">
        <v>3975</v>
      </c>
      <c r="AA21">
        <v>3426</v>
      </c>
      <c r="AB21">
        <v>2582</v>
      </c>
      <c r="AC21">
        <v>2025</v>
      </c>
      <c r="AD21">
        <v>1686</v>
      </c>
      <c r="AE21">
        <v>1520</v>
      </c>
      <c r="AF21">
        <v>1185</v>
      </c>
      <c r="AG21">
        <v>976</v>
      </c>
      <c r="AH21">
        <v>793</v>
      </c>
      <c r="AI21">
        <v>697</v>
      </c>
      <c r="AJ21">
        <v>693</v>
      </c>
      <c r="AK21">
        <v>557</v>
      </c>
      <c r="AL21">
        <v>449</v>
      </c>
      <c r="AM21">
        <v>326</v>
      </c>
      <c r="AN21">
        <v>208</v>
      </c>
      <c r="AO21">
        <v>125</v>
      </c>
      <c r="AP21">
        <v>62</v>
      </c>
      <c r="AQ21">
        <v>28</v>
      </c>
      <c r="AR21">
        <v>8</v>
      </c>
      <c r="AS21">
        <v>320</v>
      </c>
    </row>
    <row r="22" spans="1:45">
      <c r="A22" t="s">
        <v>82</v>
      </c>
      <c r="B22">
        <v>70848</v>
      </c>
      <c r="C22">
        <v>70137</v>
      </c>
      <c r="D22">
        <v>63792</v>
      </c>
      <c r="E22">
        <v>61214</v>
      </c>
      <c r="F22">
        <v>54257</v>
      </c>
      <c r="G22">
        <v>46833</v>
      </c>
      <c r="H22">
        <v>41059</v>
      </c>
      <c r="I22">
        <v>34588</v>
      </c>
      <c r="J22">
        <v>28090</v>
      </c>
      <c r="K22">
        <v>20743</v>
      </c>
      <c r="L22">
        <v>17202</v>
      </c>
      <c r="M22">
        <v>12143</v>
      </c>
      <c r="N22">
        <v>9428</v>
      </c>
      <c r="O22">
        <v>6838</v>
      </c>
      <c r="P22">
        <v>5414</v>
      </c>
      <c r="Q22">
        <v>3565</v>
      </c>
      <c r="R22">
        <v>1913</v>
      </c>
      <c r="S22">
        <v>1152</v>
      </c>
      <c r="T22">
        <v>473</v>
      </c>
      <c r="U22">
        <v>245</v>
      </c>
      <c r="V22">
        <v>75</v>
      </c>
      <c r="W22">
        <v>4681</v>
      </c>
      <c r="X22">
        <v>67593</v>
      </c>
      <c r="Y22">
        <v>69185</v>
      </c>
      <c r="Z22">
        <v>62209</v>
      </c>
      <c r="AA22">
        <v>62305</v>
      </c>
      <c r="AB22">
        <v>59254</v>
      </c>
      <c r="AC22">
        <v>53060</v>
      </c>
      <c r="AD22">
        <v>45154</v>
      </c>
      <c r="AE22">
        <v>38290</v>
      </c>
      <c r="AF22">
        <v>30173</v>
      </c>
      <c r="AG22">
        <v>22500</v>
      </c>
      <c r="AH22">
        <v>18054</v>
      </c>
      <c r="AI22">
        <v>13168</v>
      </c>
      <c r="AJ22">
        <v>10698</v>
      </c>
      <c r="AK22">
        <v>8096</v>
      </c>
      <c r="AL22">
        <v>6177</v>
      </c>
      <c r="AM22">
        <v>4328</v>
      </c>
      <c r="AN22">
        <v>2549</v>
      </c>
      <c r="AO22">
        <v>1563</v>
      </c>
      <c r="AP22">
        <v>698</v>
      </c>
      <c r="AQ22">
        <v>365</v>
      </c>
      <c r="AR22">
        <v>96</v>
      </c>
      <c r="AS22">
        <v>4637</v>
      </c>
    </row>
    <row r="23" spans="1:45">
      <c r="A23" t="s">
        <v>84</v>
      </c>
      <c r="B23">
        <v>2320</v>
      </c>
      <c r="C23">
        <v>2373</v>
      </c>
      <c r="D23">
        <v>2353</v>
      </c>
      <c r="E23">
        <v>2171</v>
      </c>
      <c r="F23">
        <v>1886</v>
      </c>
      <c r="G23">
        <v>1837</v>
      </c>
      <c r="H23">
        <v>1573</v>
      </c>
      <c r="I23">
        <v>1464</v>
      </c>
      <c r="J23">
        <v>1194</v>
      </c>
      <c r="K23">
        <v>911</v>
      </c>
      <c r="L23">
        <v>823</v>
      </c>
      <c r="M23">
        <v>689</v>
      </c>
      <c r="N23">
        <v>641</v>
      </c>
      <c r="O23">
        <v>550</v>
      </c>
      <c r="P23">
        <v>445</v>
      </c>
      <c r="Q23">
        <v>299</v>
      </c>
      <c r="R23">
        <v>142</v>
      </c>
      <c r="S23">
        <v>98</v>
      </c>
      <c r="T23">
        <v>36</v>
      </c>
      <c r="U23">
        <v>16</v>
      </c>
      <c r="V23">
        <v>4</v>
      </c>
      <c r="W23">
        <v>184</v>
      </c>
      <c r="X23">
        <v>2232</v>
      </c>
      <c r="Y23">
        <v>2384</v>
      </c>
      <c r="Z23">
        <v>2404</v>
      </c>
      <c r="AA23">
        <v>2366</v>
      </c>
      <c r="AB23">
        <v>2458</v>
      </c>
      <c r="AC23">
        <v>2377</v>
      </c>
      <c r="AD23">
        <v>2004</v>
      </c>
      <c r="AE23">
        <v>1798</v>
      </c>
      <c r="AF23">
        <v>1433</v>
      </c>
      <c r="AG23">
        <v>1150</v>
      </c>
      <c r="AH23">
        <v>968</v>
      </c>
      <c r="AI23">
        <v>803</v>
      </c>
      <c r="AJ23">
        <v>705</v>
      </c>
      <c r="AK23">
        <v>621</v>
      </c>
      <c r="AL23">
        <v>493</v>
      </c>
      <c r="AM23">
        <v>325</v>
      </c>
      <c r="AN23">
        <v>173</v>
      </c>
      <c r="AO23">
        <v>127</v>
      </c>
      <c r="AP23">
        <v>76</v>
      </c>
      <c r="AQ23">
        <v>28</v>
      </c>
      <c r="AR23">
        <v>6</v>
      </c>
      <c r="AS23">
        <v>192</v>
      </c>
    </row>
    <row r="24" spans="1:45">
      <c r="A24" t="s">
        <v>85</v>
      </c>
      <c r="B24">
        <v>1423</v>
      </c>
      <c r="C24">
        <v>1590</v>
      </c>
      <c r="D24">
        <v>1611</v>
      </c>
      <c r="E24">
        <v>988</v>
      </c>
      <c r="F24">
        <v>664</v>
      </c>
      <c r="G24">
        <v>567</v>
      </c>
      <c r="H24">
        <v>490</v>
      </c>
      <c r="I24">
        <v>449</v>
      </c>
      <c r="J24">
        <v>386</v>
      </c>
      <c r="K24">
        <v>309</v>
      </c>
      <c r="L24">
        <v>284</v>
      </c>
      <c r="M24">
        <v>240</v>
      </c>
      <c r="N24">
        <v>222</v>
      </c>
      <c r="O24">
        <v>186</v>
      </c>
      <c r="P24">
        <v>174</v>
      </c>
      <c r="Q24">
        <v>131</v>
      </c>
      <c r="R24">
        <v>75</v>
      </c>
      <c r="S24">
        <v>55</v>
      </c>
      <c r="T24">
        <v>33</v>
      </c>
      <c r="U24">
        <v>13</v>
      </c>
      <c r="V24">
        <v>1</v>
      </c>
      <c r="W24">
        <v>92</v>
      </c>
      <c r="X24">
        <v>1465</v>
      </c>
      <c r="Y24">
        <v>1560</v>
      </c>
      <c r="Z24">
        <v>1574</v>
      </c>
      <c r="AA24">
        <v>1277</v>
      </c>
      <c r="AB24">
        <v>943</v>
      </c>
      <c r="AC24">
        <v>693</v>
      </c>
      <c r="AD24">
        <v>610</v>
      </c>
      <c r="AE24">
        <v>542</v>
      </c>
      <c r="AF24">
        <v>429</v>
      </c>
      <c r="AG24">
        <v>336</v>
      </c>
      <c r="AH24">
        <v>344</v>
      </c>
      <c r="AI24">
        <v>258</v>
      </c>
      <c r="AJ24">
        <v>260</v>
      </c>
      <c r="AK24">
        <v>172</v>
      </c>
      <c r="AL24">
        <v>195</v>
      </c>
      <c r="AM24">
        <v>119</v>
      </c>
      <c r="AN24">
        <v>68</v>
      </c>
      <c r="AO24">
        <v>38</v>
      </c>
      <c r="AP24">
        <v>19</v>
      </c>
      <c r="AQ24">
        <v>14</v>
      </c>
      <c r="AR24">
        <v>2</v>
      </c>
      <c r="AS24">
        <v>83</v>
      </c>
    </row>
    <row r="25" spans="1:45">
      <c r="A25" t="s">
        <v>86</v>
      </c>
      <c r="B25">
        <v>8627</v>
      </c>
      <c r="C25">
        <v>9006</v>
      </c>
      <c r="D25">
        <v>9351</v>
      </c>
      <c r="E25">
        <v>7203</v>
      </c>
      <c r="F25">
        <v>5424</v>
      </c>
      <c r="G25">
        <v>4494</v>
      </c>
      <c r="H25">
        <v>3955</v>
      </c>
      <c r="I25">
        <v>3604</v>
      </c>
      <c r="J25">
        <v>3019</v>
      </c>
      <c r="K25">
        <v>2483</v>
      </c>
      <c r="L25">
        <v>2260</v>
      </c>
      <c r="M25">
        <v>1768</v>
      </c>
      <c r="N25">
        <v>1666</v>
      </c>
      <c r="O25">
        <v>1328</v>
      </c>
      <c r="P25">
        <v>1197</v>
      </c>
      <c r="Q25">
        <v>861</v>
      </c>
      <c r="R25">
        <v>479</v>
      </c>
      <c r="S25">
        <v>300</v>
      </c>
      <c r="T25">
        <v>134</v>
      </c>
      <c r="U25">
        <v>79</v>
      </c>
      <c r="V25">
        <v>21</v>
      </c>
      <c r="W25">
        <v>767</v>
      </c>
      <c r="X25">
        <v>8418</v>
      </c>
      <c r="Y25">
        <v>8747</v>
      </c>
      <c r="Z25">
        <v>9161</v>
      </c>
      <c r="AA25">
        <v>8332</v>
      </c>
      <c r="AB25">
        <v>7575</v>
      </c>
      <c r="AC25">
        <v>6147</v>
      </c>
      <c r="AD25">
        <v>5139</v>
      </c>
      <c r="AE25">
        <v>4401</v>
      </c>
      <c r="AF25">
        <v>3581</v>
      </c>
      <c r="AG25">
        <v>2978</v>
      </c>
      <c r="AH25">
        <v>2504</v>
      </c>
      <c r="AI25">
        <v>2083</v>
      </c>
      <c r="AJ25">
        <v>1953</v>
      </c>
      <c r="AK25">
        <v>1491</v>
      </c>
      <c r="AL25">
        <v>1240</v>
      </c>
      <c r="AM25">
        <v>813</v>
      </c>
      <c r="AN25">
        <v>534</v>
      </c>
      <c r="AO25">
        <v>278</v>
      </c>
      <c r="AP25">
        <v>153</v>
      </c>
      <c r="AQ25">
        <v>79</v>
      </c>
      <c r="AR25">
        <v>27</v>
      </c>
      <c r="AS25">
        <v>766</v>
      </c>
    </row>
    <row r="26" spans="1:45">
      <c r="A26" t="s">
        <v>87</v>
      </c>
      <c r="B26">
        <v>543</v>
      </c>
      <c r="C26">
        <v>559</v>
      </c>
      <c r="D26">
        <v>651</v>
      </c>
      <c r="E26">
        <v>498</v>
      </c>
      <c r="F26">
        <v>339</v>
      </c>
      <c r="G26">
        <v>289</v>
      </c>
      <c r="H26">
        <v>292</v>
      </c>
      <c r="I26">
        <v>237</v>
      </c>
      <c r="J26">
        <v>214</v>
      </c>
      <c r="K26">
        <v>184</v>
      </c>
      <c r="L26">
        <v>176</v>
      </c>
      <c r="M26">
        <v>143</v>
      </c>
      <c r="N26">
        <v>164</v>
      </c>
      <c r="O26">
        <v>130</v>
      </c>
      <c r="P26">
        <v>95</v>
      </c>
      <c r="Q26">
        <v>66</v>
      </c>
      <c r="R26">
        <v>42</v>
      </c>
      <c r="S26">
        <v>26</v>
      </c>
      <c r="T26">
        <v>11</v>
      </c>
      <c r="U26">
        <v>7</v>
      </c>
      <c r="V26">
        <v>2</v>
      </c>
      <c r="W26">
        <v>54</v>
      </c>
      <c r="X26">
        <v>546</v>
      </c>
      <c r="Y26">
        <v>620</v>
      </c>
      <c r="Z26">
        <v>616</v>
      </c>
      <c r="AA26">
        <v>592</v>
      </c>
      <c r="AB26">
        <v>617</v>
      </c>
      <c r="AC26">
        <v>472</v>
      </c>
      <c r="AD26">
        <v>368</v>
      </c>
      <c r="AE26">
        <v>324</v>
      </c>
      <c r="AF26">
        <v>255</v>
      </c>
      <c r="AG26">
        <v>227</v>
      </c>
      <c r="AH26">
        <v>234</v>
      </c>
      <c r="AI26">
        <v>189</v>
      </c>
      <c r="AJ26">
        <v>164</v>
      </c>
      <c r="AK26">
        <v>120</v>
      </c>
      <c r="AL26">
        <v>89</v>
      </c>
      <c r="AM26">
        <v>64</v>
      </c>
      <c r="AN26">
        <v>61</v>
      </c>
      <c r="AO26">
        <v>32</v>
      </c>
      <c r="AP26">
        <v>18</v>
      </c>
      <c r="AQ26">
        <v>9</v>
      </c>
      <c r="AR26">
        <v>2</v>
      </c>
      <c r="AS26">
        <v>57</v>
      </c>
    </row>
    <row r="27" spans="1:45">
      <c r="A27" t="s">
        <v>88</v>
      </c>
      <c r="B27">
        <v>3142</v>
      </c>
      <c r="C27">
        <v>3044</v>
      </c>
      <c r="D27">
        <v>2887</v>
      </c>
      <c r="E27">
        <v>2469</v>
      </c>
      <c r="F27">
        <v>1966</v>
      </c>
      <c r="G27">
        <v>1697</v>
      </c>
      <c r="H27">
        <v>1405</v>
      </c>
      <c r="I27">
        <v>1161</v>
      </c>
      <c r="J27">
        <v>910</v>
      </c>
      <c r="K27">
        <v>680</v>
      </c>
      <c r="L27">
        <v>539</v>
      </c>
      <c r="M27">
        <v>471</v>
      </c>
      <c r="N27">
        <v>349</v>
      </c>
      <c r="O27">
        <v>283</v>
      </c>
      <c r="P27">
        <v>256</v>
      </c>
      <c r="Q27">
        <v>184</v>
      </c>
      <c r="R27">
        <v>104</v>
      </c>
      <c r="S27">
        <v>82</v>
      </c>
      <c r="T27">
        <v>33</v>
      </c>
      <c r="U27">
        <v>15</v>
      </c>
      <c r="V27">
        <v>3</v>
      </c>
      <c r="W27">
        <v>108</v>
      </c>
      <c r="X27">
        <v>3026</v>
      </c>
      <c r="Y27">
        <v>2946</v>
      </c>
      <c r="Z27">
        <v>2770</v>
      </c>
      <c r="AA27">
        <v>2638</v>
      </c>
      <c r="AB27">
        <v>2346</v>
      </c>
      <c r="AC27">
        <v>1965</v>
      </c>
      <c r="AD27">
        <v>1556</v>
      </c>
      <c r="AE27">
        <v>1306</v>
      </c>
      <c r="AF27">
        <v>995</v>
      </c>
      <c r="AG27">
        <v>803</v>
      </c>
      <c r="AH27">
        <v>633</v>
      </c>
      <c r="AI27">
        <v>464</v>
      </c>
      <c r="AJ27">
        <v>411</v>
      </c>
      <c r="AK27">
        <v>333</v>
      </c>
      <c r="AL27">
        <v>255</v>
      </c>
      <c r="AM27">
        <v>179</v>
      </c>
      <c r="AN27">
        <v>114</v>
      </c>
      <c r="AO27">
        <v>80</v>
      </c>
      <c r="AP27">
        <v>31</v>
      </c>
      <c r="AQ27">
        <v>19</v>
      </c>
      <c r="AR27">
        <v>4</v>
      </c>
      <c r="AS27">
        <v>116</v>
      </c>
    </row>
    <row r="28" spans="1:45">
      <c r="A28" t="s">
        <v>89</v>
      </c>
      <c r="B28">
        <v>3342</v>
      </c>
      <c r="C28">
        <v>3587</v>
      </c>
      <c r="D28">
        <v>3489</v>
      </c>
      <c r="E28">
        <v>2603</v>
      </c>
      <c r="F28">
        <v>1911</v>
      </c>
      <c r="G28">
        <v>1663</v>
      </c>
      <c r="H28">
        <v>1382</v>
      </c>
      <c r="I28">
        <v>1244</v>
      </c>
      <c r="J28">
        <v>1080</v>
      </c>
      <c r="K28">
        <v>850</v>
      </c>
      <c r="L28">
        <v>719</v>
      </c>
      <c r="M28">
        <v>622</v>
      </c>
      <c r="N28">
        <v>529</v>
      </c>
      <c r="O28">
        <v>432</v>
      </c>
      <c r="P28">
        <v>403</v>
      </c>
      <c r="Q28">
        <v>279</v>
      </c>
      <c r="R28">
        <v>132</v>
      </c>
      <c r="S28">
        <v>99</v>
      </c>
      <c r="T28">
        <v>45</v>
      </c>
      <c r="U28">
        <v>11</v>
      </c>
      <c r="V28">
        <v>6</v>
      </c>
      <c r="W28">
        <v>132</v>
      </c>
      <c r="X28">
        <v>3359</v>
      </c>
      <c r="Y28">
        <v>3539</v>
      </c>
      <c r="Z28">
        <v>3550</v>
      </c>
      <c r="AA28">
        <v>3095</v>
      </c>
      <c r="AB28">
        <v>2662</v>
      </c>
      <c r="AC28">
        <v>1992</v>
      </c>
      <c r="AD28">
        <v>1759</v>
      </c>
      <c r="AE28">
        <v>1502</v>
      </c>
      <c r="AF28">
        <v>1131</v>
      </c>
      <c r="AG28">
        <v>973</v>
      </c>
      <c r="AH28">
        <v>818</v>
      </c>
      <c r="AI28">
        <v>642</v>
      </c>
      <c r="AJ28">
        <v>599</v>
      </c>
      <c r="AK28">
        <v>481</v>
      </c>
      <c r="AL28">
        <v>413</v>
      </c>
      <c r="AM28">
        <v>272</v>
      </c>
      <c r="AN28">
        <v>156</v>
      </c>
      <c r="AO28">
        <v>105</v>
      </c>
      <c r="AP28">
        <v>44</v>
      </c>
      <c r="AQ28">
        <v>40</v>
      </c>
      <c r="AR28">
        <v>10</v>
      </c>
      <c r="AS28">
        <v>123</v>
      </c>
    </row>
    <row r="29" spans="1:45">
      <c r="A29" t="s">
        <v>90</v>
      </c>
      <c r="B29">
        <v>12509</v>
      </c>
      <c r="C29">
        <v>12880</v>
      </c>
      <c r="D29">
        <v>12792</v>
      </c>
      <c r="E29">
        <v>11215</v>
      </c>
      <c r="F29">
        <v>9624</v>
      </c>
      <c r="G29">
        <v>8514</v>
      </c>
      <c r="H29">
        <v>7697</v>
      </c>
      <c r="I29">
        <v>7031</v>
      </c>
      <c r="J29">
        <v>5856</v>
      </c>
      <c r="K29">
        <v>4851</v>
      </c>
      <c r="L29">
        <v>3891</v>
      </c>
      <c r="M29">
        <v>2945</v>
      </c>
      <c r="N29">
        <v>2478</v>
      </c>
      <c r="O29">
        <v>1809</v>
      </c>
      <c r="P29">
        <v>1432</v>
      </c>
      <c r="Q29">
        <v>908</v>
      </c>
      <c r="R29">
        <v>536</v>
      </c>
      <c r="S29">
        <v>329</v>
      </c>
      <c r="T29">
        <v>146</v>
      </c>
      <c r="U29">
        <v>74</v>
      </c>
      <c r="V29">
        <v>15</v>
      </c>
      <c r="W29">
        <v>1095</v>
      </c>
      <c r="X29">
        <v>12383</v>
      </c>
      <c r="Y29">
        <v>12336</v>
      </c>
      <c r="Z29">
        <v>12475</v>
      </c>
      <c r="AA29">
        <v>12167</v>
      </c>
      <c r="AB29">
        <v>11590</v>
      </c>
      <c r="AC29">
        <v>10544</v>
      </c>
      <c r="AD29">
        <v>9323</v>
      </c>
      <c r="AE29">
        <v>8090</v>
      </c>
      <c r="AF29">
        <v>6682</v>
      </c>
      <c r="AG29">
        <v>5264</v>
      </c>
      <c r="AH29">
        <v>4278</v>
      </c>
      <c r="AI29">
        <v>3202</v>
      </c>
      <c r="AJ29">
        <v>2660</v>
      </c>
      <c r="AK29">
        <v>1948</v>
      </c>
      <c r="AL29">
        <v>1562</v>
      </c>
      <c r="AM29">
        <v>1029</v>
      </c>
      <c r="AN29">
        <v>612</v>
      </c>
      <c r="AO29">
        <v>440</v>
      </c>
      <c r="AP29">
        <v>191</v>
      </c>
      <c r="AQ29">
        <v>98</v>
      </c>
      <c r="AR29">
        <v>32</v>
      </c>
      <c r="AS29">
        <v>1121</v>
      </c>
    </row>
    <row r="30" spans="1:45">
      <c r="A30" t="s">
        <v>91</v>
      </c>
      <c r="B30">
        <v>4794</v>
      </c>
      <c r="C30">
        <v>5213</v>
      </c>
      <c r="D30">
        <v>5535</v>
      </c>
      <c r="E30">
        <v>4425</v>
      </c>
      <c r="F30">
        <v>3243</v>
      </c>
      <c r="G30">
        <v>2884</v>
      </c>
      <c r="H30">
        <v>2708</v>
      </c>
      <c r="I30">
        <v>2507</v>
      </c>
      <c r="J30">
        <v>2159</v>
      </c>
      <c r="K30">
        <v>1825</v>
      </c>
      <c r="L30">
        <v>1673</v>
      </c>
      <c r="M30">
        <v>1401</v>
      </c>
      <c r="N30">
        <v>1421</v>
      </c>
      <c r="O30">
        <v>1182</v>
      </c>
      <c r="P30">
        <v>990</v>
      </c>
      <c r="Q30">
        <v>688</v>
      </c>
      <c r="R30">
        <v>391</v>
      </c>
      <c r="S30">
        <v>229</v>
      </c>
      <c r="T30">
        <v>109</v>
      </c>
      <c r="U30">
        <v>53</v>
      </c>
      <c r="V30">
        <v>7</v>
      </c>
      <c r="W30">
        <v>724</v>
      </c>
      <c r="X30">
        <v>4626</v>
      </c>
      <c r="Y30">
        <v>5256</v>
      </c>
      <c r="Z30">
        <v>5699</v>
      </c>
      <c r="AA30">
        <v>5191</v>
      </c>
      <c r="AB30">
        <v>4702</v>
      </c>
      <c r="AC30">
        <v>3852</v>
      </c>
      <c r="AD30">
        <v>3414</v>
      </c>
      <c r="AE30">
        <v>3025</v>
      </c>
      <c r="AF30">
        <v>2651</v>
      </c>
      <c r="AG30">
        <v>2176</v>
      </c>
      <c r="AH30">
        <v>1922</v>
      </c>
      <c r="AI30">
        <v>1634</v>
      </c>
      <c r="AJ30">
        <v>1505</v>
      </c>
      <c r="AK30">
        <v>1267</v>
      </c>
      <c r="AL30">
        <v>1053</v>
      </c>
      <c r="AM30">
        <v>707</v>
      </c>
      <c r="AN30">
        <v>423</v>
      </c>
      <c r="AO30">
        <v>265</v>
      </c>
      <c r="AP30">
        <v>144</v>
      </c>
      <c r="AQ30">
        <v>80</v>
      </c>
      <c r="AR30">
        <v>20</v>
      </c>
      <c r="AS30">
        <v>785</v>
      </c>
    </row>
    <row r="31" spans="1:45">
      <c r="A31" t="s">
        <v>92</v>
      </c>
      <c r="B31">
        <v>2480</v>
      </c>
      <c r="C31">
        <v>2633</v>
      </c>
      <c r="D31">
        <v>2406</v>
      </c>
      <c r="E31">
        <v>1715</v>
      </c>
      <c r="F31">
        <v>1202</v>
      </c>
      <c r="G31">
        <v>890</v>
      </c>
      <c r="H31">
        <v>847</v>
      </c>
      <c r="I31">
        <v>706</v>
      </c>
      <c r="J31">
        <v>618</v>
      </c>
      <c r="K31">
        <v>438</v>
      </c>
      <c r="L31">
        <v>429</v>
      </c>
      <c r="M31">
        <v>317</v>
      </c>
      <c r="N31">
        <v>337</v>
      </c>
      <c r="O31">
        <v>286</v>
      </c>
      <c r="P31">
        <v>256</v>
      </c>
      <c r="Q31">
        <v>199</v>
      </c>
      <c r="R31">
        <v>84</v>
      </c>
      <c r="S31">
        <v>100</v>
      </c>
      <c r="T31">
        <v>33</v>
      </c>
      <c r="U31">
        <v>12</v>
      </c>
      <c r="V31">
        <v>2</v>
      </c>
      <c r="W31">
        <v>143</v>
      </c>
      <c r="X31">
        <v>2340</v>
      </c>
      <c r="Y31">
        <v>2506</v>
      </c>
      <c r="Z31">
        <v>2410</v>
      </c>
      <c r="AA31">
        <v>2044</v>
      </c>
      <c r="AB31">
        <v>1617</v>
      </c>
      <c r="AC31">
        <v>1309</v>
      </c>
      <c r="AD31">
        <v>1060</v>
      </c>
      <c r="AE31">
        <v>915</v>
      </c>
      <c r="AF31">
        <v>753</v>
      </c>
      <c r="AG31">
        <v>577</v>
      </c>
      <c r="AH31">
        <v>476</v>
      </c>
      <c r="AI31">
        <v>388</v>
      </c>
      <c r="AJ31">
        <v>414</v>
      </c>
      <c r="AK31">
        <v>303</v>
      </c>
      <c r="AL31">
        <v>260</v>
      </c>
      <c r="AM31">
        <v>185</v>
      </c>
      <c r="AN31">
        <v>121</v>
      </c>
      <c r="AO31">
        <v>68</v>
      </c>
      <c r="AP31">
        <v>37</v>
      </c>
      <c r="AQ31">
        <v>20</v>
      </c>
      <c r="AR31">
        <v>6</v>
      </c>
      <c r="AS31">
        <v>146</v>
      </c>
    </row>
    <row r="32" spans="1:45">
      <c r="A32" t="s">
        <v>93</v>
      </c>
      <c r="B32">
        <v>6783</v>
      </c>
      <c r="C32">
        <v>7481</v>
      </c>
      <c r="D32">
        <v>6996</v>
      </c>
      <c r="E32">
        <v>4436</v>
      </c>
      <c r="F32">
        <v>3214</v>
      </c>
      <c r="G32">
        <v>2588</v>
      </c>
      <c r="H32">
        <v>2312</v>
      </c>
      <c r="I32">
        <v>2103</v>
      </c>
      <c r="J32">
        <v>1655</v>
      </c>
      <c r="K32">
        <v>1493</v>
      </c>
      <c r="L32">
        <v>1210</v>
      </c>
      <c r="M32">
        <v>1036</v>
      </c>
      <c r="N32">
        <v>937</v>
      </c>
      <c r="O32">
        <v>801</v>
      </c>
      <c r="P32">
        <v>711</v>
      </c>
      <c r="Q32">
        <v>546</v>
      </c>
      <c r="R32">
        <v>253</v>
      </c>
      <c r="S32">
        <v>170</v>
      </c>
      <c r="T32">
        <v>83</v>
      </c>
      <c r="U32">
        <v>44</v>
      </c>
      <c r="V32">
        <v>4</v>
      </c>
      <c r="W32">
        <v>395</v>
      </c>
      <c r="X32">
        <v>6738</v>
      </c>
      <c r="Y32">
        <v>7422</v>
      </c>
      <c r="Z32">
        <v>6938</v>
      </c>
      <c r="AA32">
        <v>5304</v>
      </c>
      <c r="AB32">
        <v>4399</v>
      </c>
      <c r="AC32">
        <v>3391</v>
      </c>
      <c r="AD32">
        <v>2964</v>
      </c>
      <c r="AE32">
        <v>2554</v>
      </c>
      <c r="AF32">
        <v>2093</v>
      </c>
      <c r="AG32">
        <v>1682</v>
      </c>
      <c r="AH32">
        <v>1286</v>
      </c>
      <c r="AI32">
        <v>1137</v>
      </c>
      <c r="AJ32">
        <v>1044</v>
      </c>
      <c r="AK32">
        <v>914</v>
      </c>
      <c r="AL32">
        <v>680</v>
      </c>
      <c r="AM32">
        <v>520</v>
      </c>
      <c r="AN32">
        <v>270</v>
      </c>
      <c r="AO32">
        <v>206</v>
      </c>
      <c r="AP32">
        <v>106</v>
      </c>
      <c r="AQ32">
        <v>58</v>
      </c>
      <c r="AR32">
        <v>18</v>
      </c>
      <c r="AS32">
        <v>384</v>
      </c>
    </row>
    <row r="33" spans="1:45">
      <c r="A33" t="s">
        <v>94</v>
      </c>
      <c r="B33">
        <v>6583</v>
      </c>
      <c r="C33">
        <v>6375</v>
      </c>
      <c r="D33">
        <v>6108</v>
      </c>
      <c r="E33">
        <v>5474</v>
      </c>
      <c r="F33">
        <v>4664</v>
      </c>
      <c r="G33">
        <v>3653</v>
      </c>
      <c r="H33">
        <v>3025</v>
      </c>
      <c r="I33">
        <v>2538</v>
      </c>
      <c r="J33">
        <v>2157</v>
      </c>
      <c r="K33">
        <v>1732</v>
      </c>
      <c r="L33">
        <v>1402</v>
      </c>
      <c r="M33">
        <v>1091</v>
      </c>
      <c r="N33">
        <v>905</v>
      </c>
      <c r="O33">
        <v>680</v>
      </c>
      <c r="P33">
        <v>592</v>
      </c>
      <c r="Q33">
        <v>409</v>
      </c>
      <c r="R33">
        <v>219</v>
      </c>
      <c r="S33">
        <v>140</v>
      </c>
      <c r="T33">
        <v>60</v>
      </c>
      <c r="U33">
        <v>23</v>
      </c>
      <c r="V33">
        <v>8</v>
      </c>
      <c r="W33">
        <v>555</v>
      </c>
      <c r="X33">
        <v>6380</v>
      </c>
      <c r="Y33">
        <v>6328</v>
      </c>
      <c r="Z33">
        <v>5964</v>
      </c>
      <c r="AA33">
        <v>5864</v>
      </c>
      <c r="AB33">
        <v>5344</v>
      </c>
      <c r="AC33">
        <v>4397</v>
      </c>
      <c r="AD33">
        <v>3452</v>
      </c>
      <c r="AE33">
        <v>3011</v>
      </c>
      <c r="AF33">
        <v>2403</v>
      </c>
      <c r="AG33">
        <v>1829</v>
      </c>
      <c r="AH33">
        <v>1607</v>
      </c>
      <c r="AI33">
        <v>1182</v>
      </c>
      <c r="AJ33">
        <v>1026</v>
      </c>
      <c r="AK33">
        <v>811</v>
      </c>
      <c r="AL33">
        <v>679</v>
      </c>
      <c r="AM33">
        <v>437</v>
      </c>
      <c r="AN33">
        <v>286</v>
      </c>
      <c r="AO33">
        <v>186</v>
      </c>
      <c r="AP33">
        <v>83</v>
      </c>
      <c r="AQ33">
        <v>29</v>
      </c>
      <c r="AR33">
        <v>8</v>
      </c>
      <c r="AS33">
        <v>540</v>
      </c>
    </row>
    <row r="34" spans="1:45">
      <c r="A34" t="s">
        <v>95</v>
      </c>
      <c r="B34">
        <v>3891</v>
      </c>
      <c r="C34">
        <v>3783</v>
      </c>
      <c r="D34">
        <v>3356</v>
      </c>
      <c r="E34">
        <v>2721</v>
      </c>
      <c r="F34">
        <v>2040</v>
      </c>
      <c r="G34">
        <v>1785</v>
      </c>
      <c r="H34">
        <v>1662</v>
      </c>
      <c r="I34">
        <v>1355</v>
      </c>
      <c r="J34">
        <v>1132</v>
      </c>
      <c r="K34">
        <v>905</v>
      </c>
      <c r="L34">
        <v>678</v>
      </c>
      <c r="M34">
        <v>541</v>
      </c>
      <c r="N34">
        <v>479</v>
      </c>
      <c r="O34">
        <v>352</v>
      </c>
      <c r="P34">
        <v>313</v>
      </c>
      <c r="Q34">
        <v>212</v>
      </c>
      <c r="R34">
        <v>126</v>
      </c>
      <c r="S34">
        <v>71</v>
      </c>
      <c r="T34">
        <v>27</v>
      </c>
      <c r="U34">
        <v>6</v>
      </c>
      <c r="V34">
        <v>5</v>
      </c>
      <c r="W34">
        <v>471</v>
      </c>
      <c r="X34">
        <v>3764</v>
      </c>
      <c r="Y34">
        <v>3766</v>
      </c>
      <c r="Z34">
        <v>3387</v>
      </c>
      <c r="AA34">
        <v>3164</v>
      </c>
      <c r="AB34">
        <v>2896</v>
      </c>
      <c r="AC34">
        <v>2398</v>
      </c>
      <c r="AD34">
        <v>1935</v>
      </c>
      <c r="AE34">
        <v>1631</v>
      </c>
      <c r="AF34">
        <v>1265</v>
      </c>
      <c r="AG34">
        <v>958</v>
      </c>
      <c r="AH34">
        <v>732</v>
      </c>
      <c r="AI34">
        <v>578</v>
      </c>
      <c r="AJ34">
        <v>487</v>
      </c>
      <c r="AK34">
        <v>451</v>
      </c>
      <c r="AL34">
        <v>327</v>
      </c>
      <c r="AM34">
        <v>237</v>
      </c>
      <c r="AN34">
        <v>132</v>
      </c>
      <c r="AO34">
        <v>102</v>
      </c>
      <c r="AP34">
        <v>39</v>
      </c>
      <c r="AQ34">
        <v>20</v>
      </c>
      <c r="AR34">
        <v>5</v>
      </c>
      <c r="AS34">
        <v>476</v>
      </c>
    </row>
    <row r="35" spans="1:45">
      <c r="A35" t="s">
        <v>96</v>
      </c>
      <c r="B35">
        <v>7115</v>
      </c>
      <c r="C35">
        <v>7414</v>
      </c>
      <c r="D35">
        <v>6660</v>
      </c>
      <c r="E35">
        <v>4959</v>
      </c>
      <c r="F35">
        <v>3558</v>
      </c>
      <c r="G35">
        <v>2889</v>
      </c>
      <c r="H35">
        <v>2514</v>
      </c>
      <c r="I35">
        <v>2255</v>
      </c>
      <c r="J35">
        <v>1926</v>
      </c>
      <c r="K35">
        <v>1488</v>
      </c>
      <c r="L35">
        <v>1151</v>
      </c>
      <c r="M35">
        <v>917</v>
      </c>
      <c r="N35">
        <v>863</v>
      </c>
      <c r="O35">
        <v>687</v>
      </c>
      <c r="P35">
        <v>511</v>
      </c>
      <c r="Q35">
        <v>373</v>
      </c>
      <c r="R35">
        <v>206</v>
      </c>
      <c r="S35">
        <v>159</v>
      </c>
      <c r="T35">
        <v>59</v>
      </c>
      <c r="U35">
        <v>29</v>
      </c>
      <c r="V35">
        <v>5</v>
      </c>
      <c r="W35">
        <v>319</v>
      </c>
      <c r="X35">
        <v>6824</v>
      </c>
      <c r="Y35">
        <v>7341</v>
      </c>
      <c r="Z35">
        <v>6432</v>
      </c>
      <c r="AA35">
        <v>5738</v>
      </c>
      <c r="AB35">
        <v>4751</v>
      </c>
      <c r="AC35">
        <v>3783</v>
      </c>
      <c r="AD35">
        <v>3275</v>
      </c>
      <c r="AE35">
        <v>2728</v>
      </c>
      <c r="AF35">
        <v>2223</v>
      </c>
      <c r="AG35">
        <v>1619</v>
      </c>
      <c r="AH35">
        <v>1303</v>
      </c>
      <c r="AI35">
        <v>1045</v>
      </c>
      <c r="AJ35">
        <v>973</v>
      </c>
      <c r="AK35">
        <v>754</v>
      </c>
      <c r="AL35">
        <v>568</v>
      </c>
      <c r="AM35">
        <v>452</v>
      </c>
      <c r="AN35">
        <v>248</v>
      </c>
      <c r="AO35">
        <v>181</v>
      </c>
      <c r="AP35">
        <v>79</v>
      </c>
      <c r="AQ35">
        <v>46</v>
      </c>
      <c r="AR35">
        <v>6</v>
      </c>
      <c r="AS35">
        <v>303</v>
      </c>
    </row>
    <row r="36" spans="1:45">
      <c r="A36" t="s">
        <v>97</v>
      </c>
      <c r="B36">
        <v>315</v>
      </c>
      <c r="C36">
        <v>324</v>
      </c>
      <c r="D36">
        <v>318</v>
      </c>
      <c r="E36">
        <v>198</v>
      </c>
      <c r="F36">
        <v>121</v>
      </c>
      <c r="G36">
        <v>113</v>
      </c>
      <c r="H36">
        <v>105</v>
      </c>
      <c r="I36">
        <v>131</v>
      </c>
      <c r="J36">
        <v>73</v>
      </c>
      <c r="K36">
        <v>68</v>
      </c>
      <c r="L36">
        <v>61</v>
      </c>
      <c r="M36">
        <v>49</v>
      </c>
      <c r="N36">
        <v>75</v>
      </c>
      <c r="O36">
        <v>47</v>
      </c>
      <c r="P36">
        <v>48</v>
      </c>
      <c r="Q36">
        <v>35</v>
      </c>
      <c r="R36">
        <v>20</v>
      </c>
      <c r="S36">
        <v>14</v>
      </c>
      <c r="T36">
        <v>5</v>
      </c>
      <c r="U36">
        <v>3</v>
      </c>
      <c r="W36">
        <v>29</v>
      </c>
      <c r="X36">
        <v>288</v>
      </c>
      <c r="Y36">
        <v>331</v>
      </c>
      <c r="Z36">
        <v>271</v>
      </c>
      <c r="AA36">
        <v>253</v>
      </c>
      <c r="AB36">
        <v>171</v>
      </c>
      <c r="AC36">
        <v>174</v>
      </c>
      <c r="AD36">
        <v>136</v>
      </c>
      <c r="AE36">
        <v>136</v>
      </c>
      <c r="AF36">
        <v>95</v>
      </c>
      <c r="AG36">
        <v>80</v>
      </c>
      <c r="AH36">
        <v>90</v>
      </c>
      <c r="AI36">
        <v>67</v>
      </c>
      <c r="AJ36">
        <v>85</v>
      </c>
      <c r="AK36">
        <v>62</v>
      </c>
      <c r="AL36">
        <v>40</v>
      </c>
      <c r="AM36">
        <v>24</v>
      </c>
      <c r="AN36">
        <v>29</v>
      </c>
      <c r="AO36">
        <v>15</v>
      </c>
      <c r="AP36">
        <v>6</v>
      </c>
      <c r="AQ36">
        <v>5</v>
      </c>
      <c r="AR36">
        <v>1</v>
      </c>
      <c r="AS36">
        <v>22</v>
      </c>
    </row>
    <row r="37" spans="1:45">
      <c r="A37" t="s">
        <v>98</v>
      </c>
      <c r="B37">
        <v>4027</v>
      </c>
      <c r="C37">
        <v>4311</v>
      </c>
      <c r="D37">
        <v>4130</v>
      </c>
      <c r="E37">
        <v>3423</v>
      </c>
      <c r="F37">
        <v>2688</v>
      </c>
      <c r="G37">
        <v>2216</v>
      </c>
      <c r="H37">
        <v>2057</v>
      </c>
      <c r="I37">
        <v>1729</v>
      </c>
      <c r="J37">
        <v>1516</v>
      </c>
      <c r="K37">
        <v>1224</v>
      </c>
      <c r="L37">
        <v>909</v>
      </c>
      <c r="M37">
        <v>723</v>
      </c>
      <c r="N37">
        <v>665</v>
      </c>
      <c r="O37">
        <v>476</v>
      </c>
      <c r="P37">
        <v>415</v>
      </c>
      <c r="Q37">
        <v>288</v>
      </c>
      <c r="R37">
        <v>135</v>
      </c>
      <c r="S37">
        <v>107</v>
      </c>
      <c r="T37">
        <v>46</v>
      </c>
      <c r="U37">
        <v>26</v>
      </c>
      <c r="V37">
        <v>4</v>
      </c>
      <c r="W37">
        <v>258</v>
      </c>
      <c r="X37">
        <v>3931</v>
      </c>
      <c r="Y37">
        <v>4145</v>
      </c>
      <c r="Z37">
        <v>4121</v>
      </c>
      <c r="AA37">
        <v>3883</v>
      </c>
      <c r="AB37">
        <v>3405</v>
      </c>
      <c r="AC37">
        <v>2788</v>
      </c>
      <c r="AD37">
        <v>2321</v>
      </c>
      <c r="AE37">
        <v>2068</v>
      </c>
      <c r="AF37">
        <v>1651</v>
      </c>
      <c r="AG37">
        <v>1316</v>
      </c>
      <c r="AH37">
        <v>1015</v>
      </c>
      <c r="AI37">
        <v>822</v>
      </c>
      <c r="AJ37">
        <v>750</v>
      </c>
      <c r="AK37">
        <v>554</v>
      </c>
      <c r="AL37">
        <v>414</v>
      </c>
      <c r="AM37">
        <v>290</v>
      </c>
      <c r="AN37">
        <v>145</v>
      </c>
      <c r="AO37">
        <v>145</v>
      </c>
      <c r="AP37">
        <v>56</v>
      </c>
      <c r="AQ37">
        <v>28</v>
      </c>
      <c r="AR37">
        <v>15</v>
      </c>
      <c r="AS37">
        <v>243</v>
      </c>
    </row>
    <row r="38" spans="1:45">
      <c r="A38" t="s">
        <v>99</v>
      </c>
      <c r="B38">
        <v>309</v>
      </c>
      <c r="C38">
        <v>387</v>
      </c>
      <c r="D38">
        <v>422</v>
      </c>
      <c r="E38">
        <v>344</v>
      </c>
      <c r="F38">
        <v>222</v>
      </c>
      <c r="G38">
        <v>153</v>
      </c>
      <c r="H38">
        <v>159</v>
      </c>
      <c r="I38">
        <v>192</v>
      </c>
      <c r="J38">
        <v>179</v>
      </c>
      <c r="K38">
        <v>144</v>
      </c>
      <c r="L38">
        <v>100</v>
      </c>
      <c r="M38">
        <v>100</v>
      </c>
      <c r="N38">
        <v>126</v>
      </c>
      <c r="O38">
        <v>129</v>
      </c>
      <c r="P38">
        <v>109</v>
      </c>
      <c r="Q38">
        <v>63</v>
      </c>
      <c r="R38">
        <v>40</v>
      </c>
      <c r="S38">
        <v>32</v>
      </c>
      <c r="T38">
        <v>11</v>
      </c>
      <c r="U38">
        <v>6</v>
      </c>
      <c r="V38">
        <v>3</v>
      </c>
      <c r="W38">
        <v>57</v>
      </c>
      <c r="X38">
        <v>328</v>
      </c>
      <c r="Y38">
        <v>379</v>
      </c>
      <c r="Z38">
        <v>480</v>
      </c>
      <c r="AA38">
        <v>430</v>
      </c>
      <c r="AB38">
        <v>352</v>
      </c>
      <c r="AC38">
        <v>241</v>
      </c>
      <c r="AD38">
        <v>243</v>
      </c>
      <c r="AE38">
        <v>255</v>
      </c>
      <c r="AF38">
        <v>183</v>
      </c>
      <c r="AG38">
        <v>155</v>
      </c>
      <c r="AH38">
        <v>140</v>
      </c>
      <c r="AI38">
        <v>133</v>
      </c>
      <c r="AJ38">
        <v>127</v>
      </c>
      <c r="AK38">
        <v>131</v>
      </c>
      <c r="AL38">
        <v>95</v>
      </c>
      <c r="AM38">
        <v>59</v>
      </c>
      <c r="AN38">
        <v>30</v>
      </c>
      <c r="AO38">
        <v>27</v>
      </c>
      <c r="AP38">
        <v>17</v>
      </c>
      <c r="AQ38">
        <v>4</v>
      </c>
      <c r="AR38">
        <v>1</v>
      </c>
      <c r="AS38">
        <v>54</v>
      </c>
    </row>
    <row r="39" spans="1:45">
      <c r="A39" t="s">
        <v>155</v>
      </c>
      <c r="B39">
        <v>8724</v>
      </c>
      <c r="C39">
        <v>9002</v>
      </c>
      <c r="D39">
        <v>8544</v>
      </c>
      <c r="E39">
        <v>7550</v>
      </c>
      <c r="F39">
        <v>6239</v>
      </c>
      <c r="G39">
        <v>5037</v>
      </c>
      <c r="H39">
        <v>4104</v>
      </c>
      <c r="I39">
        <v>3475</v>
      </c>
      <c r="J39">
        <v>2932</v>
      </c>
      <c r="K39">
        <v>2256</v>
      </c>
      <c r="L39">
        <v>1734</v>
      </c>
      <c r="M39">
        <v>1382</v>
      </c>
      <c r="N39">
        <v>1227</v>
      </c>
      <c r="O39">
        <v>930</v>
      </c>
      <c r="P39">
        <v>763</v>
      </c>
      <c r="Q39">
        <v>537</v>
      </c>
      <c r="R39">
        <v>272</v>
      </c>
      <c r="S39">
        <v>185</v>
      </c>
      <c r="T39">
        <v>91</v>
      </c>
      <c r="U39">
        <v>58</v>
      </c>
      <c r="V39">
        <v>12</v>
      </c>
      <c r="W39">
        <v>524</v>
      </c>
      <c r="X39">
        <v>8323</v>
      </c>
      <c r="Y39">
        <v>8761</v>
      </c>
      <c r="Z39">
        <v>8621</v>
      </c>
      <c r="AA39">
        <v>7811</v>
      </c>
      <c r="AB39">
        <v>7047</v>
      </c>
      <c r="AC39">
        <v>5595</v>
      </c>
      <c r="AD39">
        <v>4652</v>
      </c>
      <c r="AE39">
        <v>3894</v>
      </c>
      <c r="AF39">
        <v>3115</v>
      </c>
      <c r="AG39">
        <v>2466</v>
      </c>
      <c r="AH39">
        <v>1955</v>
      </c>
      <c r="AI39">
        <v>1475</v>
      </c>
      <c r="AJ39">
        <v>1359</v>
      </c>
      <c r="AK39">
        <v>1006</v>
      </c>
      <c r="AL39">
        <v>835</v>
      </c>
      <c r="AM39">
        <v>602</v>
      </c>
      <c r="AN39">
        <v>352</v>
      </c>
      <c r="AO39">
        <v>214</v>
      </c>
      <c r="AP39">
        <v>108</v>
      </c>
      <c r="AQ39">
        <v>59</v>
      </c>
      <c r="AR39">
        <v>13</v>
      </c>
      <c r="AS39">
        <v>496</v>
      </c>
    </row>
    <row r="40" spans="1:45">
      <c r="A40" t="s">
        <v>101</v>
      </c>
      <c r="B40">
        <v>596</v>
      </c>
      <c r="C40">
        <v>663</v>
      </c>
      <c r="D40">
        <v>729</v>
      </c>
      <c r="E40">
        <v>598</v>
      </c>
      <c r="F40">
        <v>397</v>
      </c>
      <c r="G40">
        <v>288</v>
      </c>
      <c r="H40">
        <v>308</v>
      </c>
      <c r="I40">
        <v>290</v>
      </c>
      <c r="J40">
        <v>226</v>
      </c>
      <c r="K40">
        <v>217</v>
      </c>
      <c r="L40">
        <v>187</v>
      </c>
      <c r="M40">
        <v>154</v>
      </c>
      <c r="N40">
        <v>177</v>
      </c>
      <c r="O40">
        <v>152</v>
      </c>
      <c r="P40">
        <v>146</v>
      </c>
      <c r="Q40">
        <v>95</v>
      </c>
      <c r="R40">
        <v>53</v>
      </c>
      <c r="S40">
        <v>36</v>
      </c>
      <c r="T40">
        <v>35</v>
      </c>
      <c r="U40">
        <v>10</v>
      </c>
      <c r="V40">
        <v>1</v>
      </c>
      <c r="W40">
        <v>73</v>
      </c>
      <c r="X40">
        <v>622</v>
      </c>
      <c r="Y40">
        <v>634</v>
      </c>
      <c r="Z40">
        <v>687</v>
      </c>
      <c r="AA40">
        <v>705</v>
      </c>
      <c r="AB40">
        <v>558</v>
      </c>
      <c r="AC40">
        <v>420</v>
      </c>
      <c r="AD40">
        <v>377</v>
      </c>
      <c r="AE40">
        <v>350</v>
      </c>
      <c r="AF40">
        <v>320</v>
      </c>
      <c r="AG40">
        <v>239</v>
      </c>
      <c r="AH40">
        <v>221</v>
      </c>
      <c r="AI40">
        <v>174</v>
      </c>
      <c r="AJ40">
        <v>194</v>
      </c>
      <c r="AK40">
        <v>165</v>
      </c>
      <c r="AL40">
        <v>163</v>
      </c>
      <c r="AM40">
        <v>102</v>
      </c>
      <c r="AN40">
        <v>60</v>
      </c>
      <c r="AO40">
        <v>39</v>
      </c>
      <c r="AP40">
        <v>31</v>
      </c>
      <c r="AQ40">
        <v>6</v>
      </c>
      <c r="AR40">
        <v>2</v>
      </c>
      <c r="AS40">
        <v>83</v>
      </c>
    </row>
    <row r="41" spans="1:45">
      <c r="A41" t="s">
        <v>102</v>
      </c>
      <c r="B41">
        <v>2062</v>
      </c>
      <c r="C41">
        <v>2350</v>
      </c>
      <c r="D41">
        <v>2519</v>
      </c>
      <c r="E41">
        <v>1786</v>
      </c>
      <c r="F41">
        <v>1129</v>
      </c>
      <c r="G41">
        <v>1005</v>
      </c>
      <c r="H41">
        <v>921</v>
      </c>
      <c r="I41">
        <v>913</v>
      </c>
      <c r="J41">
        <v>819</v>
      </c>
      <c r="K41">
        <v>685</v>
      </c>
      <c r="L41">
        <v>576</v>
      </c>
      <c r="M41">
        <v>512</v>
      </c>
      <c r="N41">
        <v>487</v>
      </c>
      <c r="O41">
        <v>426</v>
      </c>
      <c r="P41">
        <v>383</v>
      </c>
      <c r="Q41">
        <v>275</v>
      </c>
      <c r="R41">
        <v>180</v>
      </c>
      <c r="S41">
        <v>108</v>
      </c>
      <c r="T41">
        <v>41</v>
      </c>
      <c r="U41">
        <v>10</v>
      </c>
      <c r="V41">
        <v>5</v>
      </c>
      <c r="W41">
        <v>283</v>
      </c>
      <c r="X41">
        <v>1977</v>
      </c>
      <c r="Y41">
        <v>2275</v>
      </c>
      <c r="Z41">
        <v>2463</v>
      </c>
      <c r="AA41">
        <v>2344</v>
      </c>
      <c r="AB41">
        <v>1806</v>
      </c>
      <c r="AC41">
        <v>1398</v>
      </c>
      <c r="AD41">
        <v>1265</v>
      </c>
      <c r="AE41">
        <v>1154</v>
      </c>
      <c r="AF41">
        <v>998</v>
      </c>
      <c r="AG41">
        <v>779</v>
      </c>
      <c r="AH41">
        <v>689</v>
      </c>
      <c r="AI41">
        <v>575</v>
      </c>
      <c r="AJ41">
        <v>536</v>
      </c>
      <c r="AK41">
        <v>430</v>
      </c>
      <c r="AL41">
        <v>369</v>
      </c>
      <c r="AM41">
        <v>237</v>
      </c>
      <c r="AN41">
        <v>192</v>
      </c>
      <c r="AO41">
        <v>101</v>
      </c>
      <c r="AP41">
        <v>37</v>
      </c>
      <c r="AQ41">
        <v>23</v>
      </c>
      <c r="AR41">
        <v>6</v>
      </c>
      <c r="AS41">
        <v>289</v>
      </c>
    </row>
    <row r="42" spans="1:45">
      <c r="A42" t="s">
        <v>103</v>
      </c>
      <c r="B42">
        <v>1020</v>
      </c>
      <c r="C42">
        <v>1068</v>
      </c>
      <c r="D42">
        <v>926</v>
      </c>
      <c r="E42">
        <v>798</v>
      </c>
      <c r="F42">
        <v>619</v>
      </c>
      <c r="G42">
        <v>450</v>
      </c>
      <c r="H42">
        <v>384</v>
      </c>
      <c r="I42">
        <v>292</v>
      </c>
      <c r="J42">
        <v>269</v>
      </c>
      <c r="K42">
        <v>237</v>
      </c>
      <c r="L42">
        <v>174</v>
      </c>
      <c r="M42">
        <v>138</v>
      </c>
      <c r="N42">
        <v>128</v>
      </c>
      <c r="O42">
        <v>132</v>
      </c>
      <c r="P42">
        <v>104</v>
      </c>
      <c r="Q42">
        <v>56</v>
      </c>
      <c r="R42">
        <v>30</v>
      </c>
      <c r="S42">
        <v>18</v>
      </c>
      <c r="T42">
        <v>7</v>
      </c>
      <c r="U42">
        <v>6</v>
      </c>
      <c r="V42">
        <v>1</v>
      </c>
      <c r="W42">
        <v>87</v>
      </c>
      <c r="X42">
        <v>1085</v>
      </c>
      <c r="Y42">
        <v>1146</v>
      </c>
      <c r="Z42">
        <v>1010</v>
      </c>
      <c r="AA42">
        <v>847</v>
      </c>
      <c r="AB42">
        <v>685</v>
      </c>
      <c r="AC42">
        <v>468</v>
      </c>
      <c r="AD42">
        <v>421</v>
      </c>
      <c r="AE42">
        <v>356</v>
      </c>
      <c r="AF42">
        <v>281</v>
      </c>
      <c r="AG42">
        <v>256</v>
      </c>
      <c r="AH42">
        <v>199</v>
      </c>
      <c r="AI42">
        <v>152</v>
      </c>
      <c r="AJ42">
        <v>168</v>
      </c>
      <c r="AK42">
        <v>137</v>
      </c>
      <c r="AL42">
        <v>101</v>
      </c>
      <c r="AM42">
        <v>74</v>
      </c>
      <c r="AN42">
        <v>39</v>
      </c>
      <c r="AO42">
        <v>26</v>
      </c>
      <c r="AP42">
        <v>17</v>
      </c>
      <c r="AQ42">
        <v>8</v>
      </c>
      <c r="AR42">
        <v>4</v>
      </c>
      <c r="AS42">
        <v>91</v>
      </c>
    </row>
    <row r="43" spans="1:45">
      <c r="A43" t="s">
        <v>104</v>
      </c>
      <c r="B43">
        <v>2994</v>
      </c>
      <c r="C43">
        <v>2809</v>
      </c>
      <c r="D43">
        <v>3073</v>
      </c>
      <c r="E43">
        <v>2556</v>
      </c>
      <c r="F43">
        <v>2184</v>
      </c>
      <c r="G43">
        <v>1988</v>
      </c>
      <c r="H43">
        <v>1772</v>
      </c>
      <c r="I43">
        <v>1630</v>
      </c>
      <c r="J43">
        <v>1301</v>
      </c>
      <c r="K43">
        <v>1014</v>
      </c>
      <c r="L43">
        <v>816</v>
      </c>
      <c r="M43">
        <v>624</v>
      </c>
      <c r="N43">
        <v>603</v>
      </c>
      <c r="O43">
        <v>494</v>
      </c>
      <c r="P43">
        <v>398</v>
      </c>
      <c r="Q43">
        <v>262</v>
      </c>
      <c r="R43">
        <v>140</v>
      </c>
      <c r="S43">
        <v>82</v>
      </c>
      <c r="T43">
        <v>45</v>
      </c>
      <c r="U43">
        <v>8</v>
      </c>
      <c r="V43">
        <v>3</v>
      </c>
      <c r="W43">
        <v>281</v>
      </c>
      <c r="X43">
        <v>2808</v>
      </c>
      <c r="Y43">
        <v>2942</v>
      </c>
      <c r="Z43">
        <v>3047</v>
      </c>
      <c r="AA43">
        <v>2927</v>
      </c>
      <c r="AB43">
        <v>2864</v>
      </c>
      <c r="AC43">
        <v>2388</v>
      </c>
      <c r="AD43">
        <v>2216</v>
      </c>
      <c r="AE43">
        <v>1826</v>
      </c>
      <c r="AF43">
        <v>1499</v>
      </c>
      <c r="AG43">
        <v>1133</v>
      </c>
      <c r="AH43">
        <v>932</v>
      </c>
      <c r="AI43">
        <v>765</v>
      </c>
      <c r="AJ43">
        <v>666</v>
      </c>
      <c r="AK43">
        <v>554</v>
      </c>
      <c r="AL43">
        <v>420</v>
      </c>
      <c r="AM43">
        <v>271</v>
      </c>
      <c r="AN43">
        <v>156</v>
      </c>
      <c r="AO43">
        <v>83</v>
      </c>
      <c r="AP43">
        <v>45</v>
      </c>
      <c r="AQ43">
        <v>20</v>
      </c>
      <c r="AR43">
        <v>6</v>
      </c>
      <c r="AS43">
        <v>286</v>
      </c>
    </row>
    <row r="44" spans="1:45">
      <c r="A44" t="s">
        <v>105</v>
      </c>
      <c r="B44">
        <v>7351</v>
      </c>
      <c r="C44">
        <v>7682</v>
      </c>
      <c r="D44">
        <v>8106</v>
      </c>
      <c r="E44">
        <v>6480</v>
      </c>
      <c r="F44">
        <v>5006</v>
      </c>
      <c r="G44">
        <v>4076</v>
      </c>
      <c r="H44">
        <v>3735</v>
      </c>
      <c r="I44">
        <v>3501</v>
      </c>
      <c r="J44">
        <v>2998</v>
      </c>
      <c r="K44">
        <v>2395</v>
      </c>
      <c r="L44">
        <v>2053</v>
      </c>
      <c r="M44">
        <v>1592</v>
      </c>
      <c r="N44">
        <v>1619</v>
      </c>
      <c r="O44">
        <v>1237</v>
      </c>
      <c r="P44">
        <v>1042</v>
      </c>
      <c r="Q44">
        <v>730</v>
      </c>
      <c r="R44">
        <v>388</v>
      </c>
      <c r="S44">
        <v>270</v>
      </c>
      <c r="T44">
        <v>103</v>
      </c>
      <c r="U44">
        <v>59</v>
      </c>
      <c r="V44">
        <v>9</v>
      </c>
      <c r="W44">
        <v>754</v>
      </c>
      <c r="X44">
        <v>7232</v>
      </c>
      <c r="Y44">
        <v>7599</v>
      </c>
      <c r="Z44">
        <v>8190</v>
      </c>
      <c r="AA44">
        <v>7603</v>
      </c>
      <c r="AB44">
        <v>6877</v>
      </c>
      <c r="AC44">
        <v>5678</v>
      </c>
      <c r="AD44">
        <v>4837</v>
      </c>
      <c r="AE44">
        <v>4344</v>
      </c>
      <c r="AF44">
        <v>3531</v>
      </c>
      <c r="AG44">
        <v>2801</v>
      </c>
      <c r="AH44">
        <v>2326</v>
      </c>
      <c r="AI44">
        <v>1743</v>
      </c>
      <c r="AJ44">
        <v>1785</v>
      </c>
      <c r="AK44">
        <v>1306</v>
      </c>
      <c r="AL44">
        <v>1168</v>
      </c>
      <c r="AM44">
        <v>751</v>
      </c>
      <c r="AN44">
        <v>435</v>
      </c>
      <c r="AO44">
        <v>321</v>
      </c>
      <c r="AP44">
        <v>143</v>
      </c>
      <c r="AQ44">
        <v>80</v>
      </c>
      <c r="AR44">
        <v>14</v>
      </c>
      <c r="AS44">
        <v>871</v>
      </c>
    </row>
    <row r="45" spans="1:45">
      <c r="A45" t="s">
        <v>106</v>
      </c>
      <c r="B45">
        <v>1236</v>
      </c>
      <c r="C45">
        <v>1386</v>
      </c>
      <c r="D45">
        <v>1203</v>
      </c>
      <c r="E45">
        <v>797</v>
      </c>
      <c r="F45">
        <v>508</v>
      </c>
      <c r="G45">
        <v>466</v>
      </c>
      <c r="H45">
        <v>402</v>
      </c>
      <c r="I45">
        <v>364</v>
      </c>
      <c r="J45">
        <v>305</v>
      </c>
      <c r="K45">
        <v>262</v>
      </c>
      <c r="L45">
        <v>218</v>
      </c>
      <c r="M45">
        <v>222</v>
      </c>
      <c r="N45">
        <v>202</v>
      </c>
      <c r="O45">
        <v>181</v>
      </c>
      <c r="P45">
        <v>193</v>
      </c>
      <c r="Q45">
        <v>132</v>
      </c>
      <c r="R45">
        <v>61</v>
      </c>
      <c r="S45">
        <v>58</v>
      </c>
      <c r="T45">
        <v>27</v>
      </c>
      <c r="U45">
        <v>13</v>
      </c>
      <c r="V45">
        <v>1</v>
      </c>
      <c r="W45">
        <v>79</v>
      </c>
      <c r="X45">
        <v>1222</v>
      </c>
      <c r="Y45">
        <v>1313</v>
      </c>
      <c r="Z45">
        <v>1177</v>
      </c>
      <c r="AA45">
        <v>964</v>
      </c>
      <c r="AB45">
        <v>754</v>
      </c>
      <c r="AC45">
        <v>623</v>
      </c>
      <c r="AD45">
        <v>538</v>
      </c>
      <c r="AE45">
        <v>470</v>
      </c>
      <c r="AF45">
        <v>434</v>
      </c>
      <c r="AG45">
        <v>319</v>
      </c>
      <c r="AH45">
        <v>317</v>
      </c>
      <c r="AI45">
        <v>256</v>
      </c>
      <c r="AJ45">
        <v>224</v>
      </c>
      <c r="AK45">
        <v>246</v>
      </c>
      <c r="AL45">
        <v>188</v>
      </c>
      <c r="AM45">
        <v>143</v>
      </c>
      <c r="AN45">
        <v>74</v>
      </c>
      <c r="AO45">
        <v>69</v>
      </c>
      <c r="AP45">
        <v>22</v>
      </c>
      <c r="AQ45">
        <v>18</v>
      </c>
      <c r="AR45">
        <v>3</v>
      </c>
      <c r="AS45">
        <v>74</v>
      </c>
    </row>
    <row r="46" spans="1:45">
      <c r="A46" t="s">
        <v>107</v>
      </c>
      <c r="B46">
        <v>2913</v>
      </c>
      <c r="C46">
        <v>2725</v>
      </c>
      <c r="D46">
        <v>2618</v>
      </c>
      <c r="E46">
        <v>2312</v>
      </c>
      <c r="F46">
        <v>2142</v>
      </c>
      <c r="G46">
        <v>1730</v>
      </c>
      <c r="H46">
        <v>1503</v>
      </c>
      <c r="I46">
        <v>1246</v>
      </c>
      <c r="J46">
        <v>1044</v>
      </c>
      <c r="K46">
        <v>837</v>
      </c>
      <c r="L46">
        <v>649</v>
      </c>
      <c r="M46">
        <v>516</v>
      </c>
      <c r="N46">
        <v>418</v>
      </c>
      <c r="O46">
        <v>306</v>
      </c>
      <c r="P46">
        <v>303</v>
      </c>
      <c r="Q46">
        <v>179</v>
      </c>
      <c r="R46">
        <v>102</v>
      </c>
      <c r="S46">
        <v>59</v>
      </c>
      <c r="T46">
        <v>28</v>
      </c>
      <c r="U46">
        <v>30</v>
      </c>
      <c r="V46">
        <v>4</v>
      </c>
      <c r="W46">
        <v>230</v>
      </c>
      <c r="X46">
        <v>2830</v>
      </c>
      <c r="Y46">
        <v>2805</v>
      </c>
      <c r="Z46">
        <v>2645</v>
      </c>
      <c r="AA46">
        <v>2578</v>
      </c>
      <c r="AB46">
        <v>2613</v>
      </c>
      <c r="AC46">
        <v>2108</v>
      </c>
      <c r="AD46">
        <v>1797</v>
      </c>
      <c r="AE46">
        <v>1488</v>
      </c>
      <c r="AF46">
        <v>1153</v>
      </c>
      <c r="AG46">
        <v>903</v>
      </c>
      <c r="AH46">
        <v>693</v>
      </c>
      <c r="AI46">
        <v>565</v>
      </c>
      <c r="AJ46">
        <v>489</v>
      </c>
      <c r="AK46">
        <v>389</v>
      </c>
      <c r="AL46">
        <v>308</v>
      </c>
      <c r="AM46">
        <v>214</v>
      </c>
      <c r="AN46">
        <v>99</v>
      </c>
      <c r="AO46">
        <v>72</v>
      </c>
      <c r="AP46">
        <v>41</v>
      </c>
      <c r="AQ46">
        <v>13</v>
      </c>
      <c r="AR46">
        <v>5</v>
      </c>
      <c r="AS46">
        <v>239</v>
      </c>
    </row>
    <row r="47" spans="1:45">
      <c r="A47" t="s">
        <v>108</v>
      </c>
      <c r="B47">
        <v>762</v>
      </c>
      <c r="C47">
        <v>883</v>
      </c>
      <c r="D47">
        <v>780</v>
      </c>
      <c r="E47">
        <v>621</v>
      </c>
      <c r="F47">
        <v>350</v>
      </c>
      <c r="G47">
        <v>285</v>
      </c>
      <c r="H47">
        <v>277</v>
      </c>
      <c r="I47">
        <v>217</v>
      </c>
      <c r="J47">
        <v>217</v>
      </c>
      <c r="K47">
        <v>168</v>
      </c>
      <c r="L47">
        <v>159</v>
      </c>
      <c r="M47">
        <v>164</v>
      </c>
      <c r="N47">
        <v>144</v>
      </c>
      <c r="O47">
        <v>125</v>
      </c>
      <c r="P47">
        <v>92</v>
      </c>
      <c r="Q47">
        <v>97</v>
      </c>
      <c r="R47">
        <v>46</v>
      </c>
      <c r="S47">
        <v>36</v>
      </c>
      <c r="T47">
        <v>13</v>
      </c>
      <c r="U47">
        <v>8</v>
      </c>
      <c r="V47">
        <v>3</v>
      </c>
      <c r="W47">
        <v>80</v>
      </c>
      <c r="X47">
        <v>806</v>
      </c>
      <c r="Y47">
        <v>816</v>
      </c>
      <c r="Z47">
        <v>787</v>
      </c>
      <c r="AA47">
        <v>633</v>
      </c>
      <c r="AB47">
        <v>455</v>
      </c>
      <c r="AC47">
        <v>351</v>
      </c>
      <c r="AD47">
        <v>300</v>
      </c>
      <c r="AE47">
        <v>254</v>
      </c>
      <c r="AF47">
        <v>236</v>
      </c>
      <c r="AG47">
        <v>187</v>
      </c>
      <c r="AH47">
        <v>175</v>
      </c>
      <c r="AI47">
        <v>152</v>
      </c>
      <c r="AJ47">
        <v>162</v>
      </c>
      <c r="AK47">
        <v>123</v>
      </c>
      <c r="AL47">
        <v>103</v>
      </c>
      <c r="AM47">
        <v>62</v>
      </c>
      <c r="AN47">
        <v>50</v>
      </c>
      <c r="AO47">
        <v>36</v>
      </c>
      <c r="AP47">
        <v>14</v>
      </c>
      <c r="AQ47">
        <v>9</v>
      </c>
      <c r="AR47">
        <v>1</v>
      </c>
      <c r="AS47">
        <v>84</v>
      </c>
    </row>
    <row r="48" spans="1:45">
      <c r="A48" t="s">
        <v>109</v>
      </c>
      <c r="B48">
        <v>4321</v>
      </c>
      <c r="C48">
        <v>4373</v>
      </c>
      <c r="D48">
        <v>4706</v>
      </c>
      <c r="E48">
        <v>3489</v>
      </c>
      <c r="F48">
        <v>2538</v>
      </c>
      <c r="G48">
        <v>2256</v>
      </c>
      <c r="H48">
        <v>1883</v>
      </c>
      <c r="I48">
        <v>1647</v>
      </c>
      <c r="J48">
        <v>1544</v>
      </c>
      <c r="K48">
        <v>1289</v>
      </c>
      <c r="L48">
        <v>1119</v>
      </c>
      <c r="M48">
        <v>954</v>
      </c>
      <c r="N48">
        <v>981</v>
      </c>
      <c r="O48">
        <v>825</v>
      </c>
      <c r="P48">
        <v>714</v>
      </c>
      <c r="Q48">
        <v>515</v>
      </c>
      <c r="R48">
        <v>255</v>
      </c>
      <c r="S48">
        <v>178</v>
      </c>
      <c r="T48">
        <v>92</v>
      </c>
      <c r="U48">
        <v>38</v>
      </c>
      <c r="V48">
        <v>3</v>
      </c>
      <c r="W48">
        <v>499</v>
      </c>
      <c r="X48">
        <v>4185</v>
      </c>
      <c r="Y48">
        <v>4539</v>
      </c>
      <c r="Z48">
        <v>4515</v>
      </c>
      <c r="AA48">
        <v>4410</v>
      </c>
      <c r="AB48">
        <v>3881</v>
      </c>
      <c r="AC48">
        <v>3145</v>
      </c>
      <c r="AD48">
        <v>2535</v>
      </c>
      <c r="AE48">
        <v>2227</v>
      </c>
      <c r="AF48">
        <v>1901</v>
      </c>
      <c r="AG48">
        <v>1508</v>
      </c>
      <c r="AH48">
        <v>1363</v>
      </c>
      <c r="AI48">
        <v>1073</v>
      </c>
      <c r="AJ48">
        <v>1100</v>
      </c>
      <c r="AK48">
        <v>893</v>
      </c>
      <c r="AL48">
        <v>729</v>
      </c>
      <c r="AM48">
        <v>497</v>
      </c>
      <c r="AN48">
        <v>294</v>
      </c>
      <c r="AO48">
        <v>183</v>
      </c>
      <c r="AP48">
        <v>88</v>
      </c>
      <c r="AQ48">
        <v>39</v>
      </c>
      <c r="AR48">
        <v>8</v>
      </c>
      <c r="AS48">
        <v>488</v>
      </c>
    </row>
    <row r="49" spans="22:22">
      <c r="V49" s="5"/>
    </row>
  </sheetData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9"/>
  <dimension ref="A1:AS49"/>
  <sheetViews>
    <sheetView workbookViewId="0">
      <selection activeCell="B29" sqref="B29"/>
    </sheetView>
  </sheetViews>
  <sheetFormatPr baseColWidth="10" defaultColWidth="11.42578125" defaultRowHeight="12.75"/>
  <cols>
    <col min="1" max="1" width="39.85546875" bestFit="1" customWidth="1"/>
    <col min="48" max="48" width="27.28515625" bestFit="1" customWidth="1"/>
    <col min="49" max="49" width="12.7109375" bestFit="1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>
        <v>267399</v>
      </c>
      <c r="C2">
        <v>279081</v>
      </c>
      <c r="D2">
        <v>286789</v>
      </c>
      <c r="E2">
        <v>241953</v>
      </c>
      <c r="F2">
        <v>188993</v>
      </c>
      <c r="G2">
        <v>167451</v>
      </c>
      <c r="H2">
        <v>163437</v>
      </c>
      <c r="I2">
        <v>147170</v>
      </c>
      <c r="J2">
        <v>124556</v>
      </c>
      <c r="K2">
        <v>102288</v>
      </c>
      <c r="L2">
        <v>84056</v>
      </c>
      <c r="M2">
        <v>64147</v>
      </c>
      <c r="N2">
        <v>54792</v>
      </c>
      <c r="O2">
        <v>41027</v>
      </c>
      <c r="P2">
        <v>33672</v>
      </c>
      <c r="Q2">
        <v>24481</v>
      </c>
      <c r="R2">
        <v>15638</v>
      </c>
      <c r="S2">
        <v>7610</v>
      </c>
      <c r="T2">
        <v>3125</v>
      </c>
      <c r="U2">
        <v>1396</v>
      </c>
      <c r="V2">
        <v>269</v>
      </c>
      <c r="W2">
        <v>29806</v>
      </c>
      <c r="X2">
        <v>260081</v>
      </c>
      <c r="Y2">
        <v>272378</v>
      </c>
      <c r="Z2">
        <v>282568</v>
      </c>
      <c r="AA2">
        <v>262690</v>
      </c>
      <c r="AB2">
        <v>236416</v>
      </c>
      <c r="AC2">
        <v>209658</v>
      </c>
      <c r="AD2">
        <v>197947</v>
      </c>
      <c r="AE2">
        <v>174519</v>
      </c>
      <c r="AF2">
        <v>145036</v>
      </c>
      <c r="AG2">
        <v>117232</v>
      </c>
      <c r="AH2">
        <v>95955</v>
      </c>
      <c r="AI2">
        <v>71308</v>
      </c>
      <c r="AJ2">
        <v>62760</v>
      </c>
      <c r="AK2">
        <v>46423</v>
      </c>
      <c r="AL2">
        <v>37716</v>
      </c>
      <c r="AM2">
        <v>27316</v>
      </c>
      <c r="AN2">
        <v>18767</v>
      </c>
      <c r="AO2">
        <v>9467</v>
      </c>
      <c r="AP2">
        <v>4226</v>
      </c>
      <c r="AQ2">
        <v>1996</v>
      </c>
      <c r="AR2">
        <v>485</v>
      </c>
      <c r="AS2">
        <v>29732</v>
      </c>
    </row>
    <row r="3" spans="1:45">
      <c r="A3" t="s">
        <v>44</v>
      </c>
      <c r="B3">
        <v>4295</v>
      </c>
      <c r="C3">
        <v>4559</v>
      </c>
      <c r="D3">
        <v>4799</v>
      </c>
      <c r="E3">
        <v>3784</v>
      </c>
      <c r="F3">
        <v>2481</v>
      </c>
      <c r="G3">
        <v>2320</v>
      </c>
      <c r="H3">
        <v>2159</v>
      </c>
      <c r="I3">
        <v>2046</v>
      </c>
      <c r="J3">
        <v>1796</v>
      </c>
      <c r="K3">
        <v>1536</v>
      </c>
      <c r="L3">
        <v>1299</v>
      </c>
      <c r="M3">
        <v>1087</v>
      </c>
      <c r="N3">
        <v>997</v>
      </c>
      <c r="O3">
        <v>810</v>
      </c>
      <c r="P3">
        <v>623</v>
      </c>
      <c r="Q3">
        <v>502</v>
      </c>
      <c r="R3">
        <v>324</v>
      </c>
      <c r="S3">
        <v>157</v>
      </c>
      <c r="T3">
        <v>71</v>
      </c>
      <c r="U3">
        <v>31</v>
      </c>
      <c r="V3">
        <v>4</v>
      </c>
      <c r="W3">
        <v>96</v>
      </c>
      <c r="X3">
        <v>4133</v>
      </c>
      <c r="Y3">
        <v>4585</v>
      </c>
      <c r="Z3">
        <v>4495</v>
      </c>
      <c r="AA3">
        <v>4518</v>
      </c>
      <c r="AB3">
        <v>3723</v>
      </c>
      <c r="AC3">
        <v>3362</v>
      </c>
      <c r="AD3">
        <v>3035</v>
      </c>
      <c r="AE3">
        <v>2702</v>
      </c>
      <c r="AF3">
        <v>2290</v>
      </c>
      <c r="AG3">
        <v>1797</v>
      </c>
      <c r="AH3">
        <v>1531</v>
      </c>
      <c r="AI3">
        <v>1189</v>
      </c>
      <c r="AJ3">
        <v>1165</v>
      </c>
      <c r="AK3">
        <v>812</v>
      </c>
      <c r="AL3">
        <v>734</v>
      </c>
      <c r="AM3">
        <v>487</v>
      </c>
      <c r="AN3">
        <v>361</v>
      </c>
      <c r="AO3">
        <v>147</v>
      </c>
      <c r="AP3">
        <v>90</v>
      </c>
      <c r="AQ3">
        <v>49</v>
      </c>
      <c r="AR3">
        <v>10</v>
      </c>
      <c r="AS3">
        <v>103</v>
      </c>
    </row>
    <row r="4" spans="1:45">
      <c r="A4" t="s">
        <v>46</v>
      </c>
      <c r="B4">
        <v>4811</v>
      </c>
      <c r="C4">
        <v>5184</v>
      </c>
      <c r="D4">
        <v>5655</v>
      </c>
      <c r="E4">
        <v>4848</v>
      </c>
      <c r="F4">
        <v>3145</v>
      </c>
      <c r="G4">
        <v>2794</v>
      </c>
      <c r="H4">
        <v>2947</v>
      </c>
      <c r="I4">
        <v>2751</v>
      </c>
      <c r="J4">
        <v>2582</v>
      </c>
      <c r="K4">
        <v>2342</v>
      </c>
      <c r="L4">
        <v>2044</v>
      </c>
      <c r="M4">
        <v>1613</v>
      </c>
      <c r="N4">
        <v>1531</v>
      </c>
      <c r="O4">
        <v>1337</v>
      </c>
      <c r="P4">
        <v>1133</v>
      </c>
      <c r="Q4">
        <v>887</v>
      </c>
      <c r="R4">
        <v>599</v>
      </c>
      <c r="S4">
        <v>315</v>
      </c>
      <c r="T4">
        <v>105</v>
      </c>
      <c r="U4">
        <v>58</v>
      </c>
      <c r="V4">
        <v>12</v>
      </c>
      <c r="W4">
        <v>545</v>
      </c>
      <c r="X4">
        <v>4677</v>
      </c>
      <c r="Y4">
        <v>5145</v>
      </c>
      <c r="Z4">
        <v>5412</v>
      </c>
      <c r="AA4">
        <v>5329</v>
      </c>
      <c r="AB4">
        <v>4707</v>
      </c>
      <c r="AC4">
        <v>4021</v>
      </c>
      <c r="AD4">
        <v>3786</v>
      </c>
      <c r="AE4">
        <v>3607</v>
      </c>
      <c r="AF4">
        <v>3313</v>
      </c>
      <c r="AG4">
        <v>2718</v>
      </c>
      <c r="AH4">
        <v>2432</v>
      </c>
      <c r="AI4">
        <v>1912</v>
      </c>
      <c r="AJ4">
        <v>1859</v>
      </c>
      <c r="AK4">
        <v>1461</v>
      </c>
      <c r="AL4">
        <v>1354</v>
      </c>
      <c r="AM4">
        <v>970</v>
      </c>
      <c r="AN4">
        <v>636</v>
      </c>
      <c r="AO4">
        <v>343</v>
      </c>
      <c r="AP4">
        <v>178</v>
      </c>
      <c r="AQ4">
        <v>95</v>
      </c>
      <c r="AR4">
        <v>19</v>
      </c>
      <c r="AS4">
        <v>550</v>
      </c>
    </row>
    <row r="5" spans="1:45">
      <c r="A5" t="s">
        <v>48</v>
      </c>
      <c r="B5">
        <v>8154</v>
      </c>
      <c r="C5">
        <v>8571</v>
      </c>
      <c r="D5">
        <v>8945</v>
      </c>
      <c r="E5">
        <v>6877</v>
      </c>
      <c r="F5">
        <v>5105</v>
      </c>
      <c r="G5">
        <v>4313</v>
      </c>
      <c r="H5">
        <v>4402</v>
      </c>
      <c r="I5">
        <v>3847</v>
      </c>
      <c r="J5">
        <v>3205</v>
      </c>
      <c r="K5">
        <v>2643</v>
      </c>
      <c r="L5">
        <v>2080</v>
      </c>
      <c r="M5">
        <v>1639</v>
      </c>
      <c r="N5">
        <v>1482</v>
      </c>
      <c r="O5">
        <v>1128</v>
      </c>
      <c r="P5">
        <v>957</v>
      </c>
      <c r="Q5">
        <v>703</v>
      </c>
      <c r="R5">
        <v>408</v>
      </c>
      <c r="S5">
        <v>193</v>
      </c>
      <c r="T5">
        <v>58</v>
      </c>
      <c r="U5">
        <v>38</v>
      </c>
      <c r="V5">
        <v>5</v>
      </c>
      <c r="W5">
        <v>734</v>
      </c>
      <c r="X5">
        <v>8113</v>
      </c>
      <c r="Y5">
        <v>8550</v>
      </c>
      <c r="Z5">
        <v>8745</v>
      </c>
      <c r="AA5">
        <v>7896</v>
      </c>
      <c r="AB5">
        <v>6809</v>
      </c>
      <c r="AC5">
        <v>5650</v>
      </c>
      <c r="AD5">
        <v>5342</v>
      </c>
      <c r="AE5">
        <v>4645</v>
      </c>
      <c r="AF5">
        <v>3891</v>
      </c>
      <c r="AG5">
        <v>3077</v>
      </c>
      <c r="AH5">
        <v>2507</v>
      </c>
      <c r="AI5">
        <v>1900</v>
      </c>
      <c r="AJ5">
        <v>1770</v>
      </c>
      <c r="AK5">
        <v>1377</v>
      </c>
      <c r="AL5">
        <v>1062</v>
      </c>
      <c r="AM5">
        <v>757</v>
      </c>
      <c r="AN5">
        <v>567</v>
      </c>
      <c r="AO5">
        <v>252</v>
      </c>
      <c r="AP5">
        <v>110</v>
      </c>
      <c r="AQ5">
        <v>47</v>
      </c>
      <c r="AR5">
        <v>10</v>
      </c>
      <c r="AS5">
        <v>733</v>
      </c>
    </row>
    <row r="6" spans="1:45">
      <c r="A6" t="s">
        <v>50</v>
      </c>
      <c r="B6">
        <v>3301</v>
      </c>
      <c r="C6">
        <v>3360</v>
      </c>
      <c r="D6">
        <v>3552</v>
      </c>
      <c r="E6">
        <v>2962</v>
      </c>
      <c r="F6">
        <v>2181</v>
      </c>
      <c r="G6">
        <v>1969</v>
      </c>
      <c r="H6">
        <v>1858</v>
      </c>
      <c r="I6">
        <v>1596</v>
      </c>
      <c r="J6">
        <v>1506</v>
      </c>
      <c r="K6">
        <v>1187</v>
      </c>
      <c r="L6">
        <v>1011</v>
      </c>
      <c r="M6">
        <v>734</v>
      </c>
      <c r="N6">
        <v>630</v>
      </c>
      <c r="O6">
        <v>497</v>
      </c>
      <c r="P6">
        <v>468</v>
      </c>
      <c r="Q6">
        <v>360</v>
      </c>
      <c r="R6">
        <v>194</v>
      </c>
      <c r="S6">
        <v>124</v>
      </c>
      <c r="T6">
        <v>33</v>
      </c>
      <c r="U6">
        <v>18</v>
      </c>
      <c r="V6">
        <v>2</v>
      </c>
      <c r="W6">
        <v>96</v>
      </c>
      <c r="X6">
        <v>3166</v>
      </c>
      <c r="Y6">
        <v>3300</v>
      </c>
      <c r="Z6">
        <v>3455</v>
      </c>
      <c r="AA6">
        <v>3480</v>
      </c>
      <c r="AB6">
        <v>2980</v>
      </c>
      <c r="AC6">
        <v>2508</v>
      </c>
      <c r="AD6">
        <v>2126</v>
      </c>
      <c r="AE6">
        <v>1879</v>
      </c>
      <c r="AF6">
        <v>1675</v>
      </c>
      <c r="AG6">
        <v>1353</v>
      </c>
      <c r="AH6">
        <v>1034</v>
      </c>
      <c r="AI6">
        <v>733</v>
      </c>
      <c r="AJ6">
        <v>728</v>
      </c>
      <c r="AK6">
        <v>544</v>
      </c>
      <c r="AL6">
        <v>461</v>
      </c>
      <c r="AM6">
        <v>332</v>
      </c>
      <c r="AN6">
        <v>231</v>
      </c>
      <c r="AO6">
        <v>122</v>
      </c>
      <c r="AP6">
        <v>69</v>
      </c>
      <c r="AQ6">
        <v>22</v>
      </c>
      <c r="AR6">
        <v>8</v>
      </c>
      <c r="AS6">
        <v>97</v>
      </c>
    </row>
    <row r="7" spans="1:45">
      <c r="A7" t="s">
        <v>52</v>
      </c>
      <c r="B7">
        <v>4256</v>
      </c>
      <c r="C7">
        <v>4372</v>
      </c>
      <c r="D7">
        <v>4671</v>
      </c>
      <c r="E7">
        <v>3961</v>
      </c>
      <c r="F7">
        <v>2769</v>
      </c>
      <c r="G7">
        <v>2412</v>
      </c>
      <c r="H7">
        <v>2319</v>
      </c>
      <c r="I7">
        <v>2089</v>
      </c>
      <c r="J7">
        <v>1877</v>
      </c>
      <c r="K7">
        <v>1413</v>
      </c>
      <c r="L7">
        <v>1116</v>
      </c>
      <c r="M7">
        <v>891</v>
      </c>
      <c r="N7">
        <v>746</v>
      </c>
      <c r="O7">
        <v>634</v>
      </c>
      <c r="P7">
        <v>507</v>
      </c>
      <c r="Q7">
        <v>372</v>
      </c>
      <c r="R7">
        <v>236</v>
      </c>
      <c r="S7">
        <v>120</v>
      </c>
      <c r="T7">
        <v>42</v>
      </c>
      <c r="U7">
        <v>19</v>
      </c>
      <c r="V7">
        <v>6</v>
      </c>
      <c r="W7">
        <v>125</v>
      </c>
      <c r="X7">
        <v>4170</v>
      </c>
      <c r="Y7">
        <v>4106</v>
      </c>
      <c r="Z7">
        <v>4568</v>
      </c>
      <c r="AA7">
        <v>4271</v>
      </c>
      <c r="AB7">
        <v>3908</v>
      </c>
      <c r="AC7">
        <v>3156</v>
      </c>
      <c r="AD7">
        <v>2975</v>
      </c>
      <c r="AE7">
        <v>2597</v>
      </c>
      <c r="AF7">
        <v>2125</v>
      </c>
      <c r="AG7">
        <v>1672</v>
      </c>
      <c r="AH7">
        <v>1304</v>
      </c>
      <c r="AI7">
        <v>920</v>
      </c>
      <c r="AJ7">
        <v>892</v>
      </c>
      <c r="AK7">
        <v>668</v>
      </c>
      <c r="AL7">
        <v>564</v>
      </c>
      <c r="AM7">
        <v>420</v>
      </c>
      <c r="AN7">
        <v>227</v>
      </c>
      <c r="AO7">
        <v>147</v>
      </c>
      <c r="AP7">
        <v>54</v>
      </c>
      <c r="AQ7">
        <v>25</v>
      </c>
      <c r="AR7">
        <v>7</v>
      </c>
      <c r="AS7">
        <v>134</v>
      </c>
    </row>
    <row r="8" spans="1:45">
      <c r="A8" t="s">
        <v>54</v>
      </c>
      <c r="B8">
        <v>269</v>
      </c>
      <c r="C8">
        <v>281</v>
      </c>
      <c r="D8">
        <v>369</v>
      </c>
      <c r="E8">
        <v>265</v>
      </c>
      <c r="F8">
        <v>168</v>
      </c>
      <c r="G8">
        <v>117</v>
      </c>
      <c r="H8">
        <v>116</v>
      </c>
      <c r="I8">
        <v>132</v>
      </c>
      <c r="J8">
        <v>105</v>
      </c>
      <c r="K8">
        <v>91</v>
      </c>
      <c r="L8">
        <v>81</v>
      </c>
      <c r="M8">
        <v>77</v>
      </c>
      <c r="N8">
        <v>106</v>
      </c>
      <c r="O8">
        <v>83</v>
      </c>
      <c r="P8">
        <v>44</v>
      </c>
      <c r="Q8">
        <v>44</v>
      </c>
      <c r="R8">
        <v>37</v>
      </c>
      <c r="S8">
        <v>20</v>
      </c>
      <c r="T8">
        <v>6</v>
      </c>
      <c r="U8">
        <v>1</v>
      </c>
      <c r="V8">
        <v>0</v>
      </c>
      <c r="W8">
        <v>13</v>
      </c>
      <c r="X8">
        <v>251</v>
      </c>
      <c r="Y8">
        <v>314</v>
      </c>
      <c r="Z8">
        <v>372</v>
      </c>
      <c r="AA8">
        <v>274</v>
      </c>
      <c r="AB8">
        <v>216</v>
      </c>
      <c r="AC8">
        <v>153</v>
      </c>
      <c r="AD8">
        <v>170</v>
      </c>
      <c r="AE8">
        <v>120</v>
      </c>
      <c r="AF8">
        <v>113</v>
      </c>
      <c r="AG8">
        <v>84</v>
      </c>
      <c r="AH8">
        <v>96</v>
      </c>
      <c r="AI8">
        <v>81</v>
      </c>
      <c r="AJ8">
        <v>96</v>
      </c>
      <c r="AK8">
        <v>85</v>
      </c>
      <c r="AL8">
        <v>53</v>
      </c>
      <c r="AM8">
        <v>39</v>
      </c>
      <c r="AN8">
        <v>44</v>
      </c>
      <c r="AO8">
        <v>14</v>
      </c>
      <c r="AP8">
        <v>12</v>
      </c>
      <c r="AQ8">
        <v>6</v>
      </c>
      <c r="AR8">
        <v>5</v>
      </c>
      <c r="AS8">
        <v>12</v>
      </c>
    </row>
    <row r="9" spans="1:45">
      <c r="A9" t="s">
        <v>56</v>
      </c>
      <c r="B9">
        <v>21503</v>
      </c>
      <c r="C9">
        <v>22113</v>
      </c>
      <c r="D9">
        <v>22484</v>
      </c>
      <c r="E9">
        <v>20157</v>
      </c>
      <c r="F9">
        <v>16633</v>
      </c>
      <c r="G9">
        <v>14859</v>
      </c>
      <c r="H9">
        <v>14762</v>
      </c>
      <c r="I9">
        <v>13411</v>
      </c>
      <c r="J9">
        <v>11574</v>
      </c>
      <c r="K9">
        <v>9553</v>
      </c>
      <c r="L9">
        <v>7915</v>
      </c>
      <c r="M9">
        <v>5700</v>
      </c>
      <c r="N9">
        <v>4361</v>
      </c>
      <c r="O9">
        <v>3102</v>
      </c>
      <c r="P9">
        <v>2471</v>
      </c>
      <c r="Q9">
        <v>1746</v>
      </c>
      <c r="R9">
        <v>987</v>
      </c>
      <c r="S9">
        <v>497</v>
      </c>
      <c r="T9">
        <v>173</v>
      </c>
      <c r="U9">
        <v>94</v>
      </c>
      <c r="V9">
        <v>17</v>
      </c>
      <c r="W9">
        <v>3869</v>
      </c>
      <c r="X9">
        <v>20669</v>
      </c>
      <c r="Y9">
        <v>21514</v>
      </c>
      <c r="Z9">
        <v>22141</v>
      </c>
      <c r="AA9">
        <v>21325</v>
      </c>
      <c r="AB9">
        <v>19979</v>
      </c>
      <c r="AC9">
        <v>18321</v>
      </c>
      <c r="AD9">
        <v>17941</v>
      </c>
      <c r="AE9">
        <v>16070</v>
      </c>
      <c r="AF9">
        <v>13613</v>
      </c>
      <c r="AG9">
        <v>11168</v>
      </c>
      <c r="AH9">
        <v>8921</v>
      </c>
      <c r="AI9">
        <v>6218</v>
      </c>
      <c r="AJ9">
        <v>5118</v>
      </c>
      <c r="AK9">
        <v>3645</v>
      </c>
      <c r="AL9">
        <v>2814</v>
      </c>
      <c r="AM9">
        <v>2077</v>
      </c>
      <c r="AN9">
        <v>1316</v>
      </c>
      <c r="AO9">
        <v>673</v>
      </c>
      <c r="AP9">
        <v>328</v>
      </c>
      <c r="AQ9">
        <v>134</v>
      </c>
      <c r="AR9">
        <v>26</v>
      </c>
      <c r="AS9">
        <v>3877</v>
      </c>
    </row>
    <row r="10" spans="1:45">
      <c r="A10" t="s">
        <v>58</v>
      </c>
      <c r="B10">
        <v>1926</v>
      </c>
      <c r="C10">
        <v>2062</v>
      </c>
      <c r="D10">
        <v>2203</v>
      </c>
      <c r="E10">
        <v>1564</v>
      </c>
      <c r="F10">
        <v>818</v>
      </c>
      <c r="G10">
        <v>846</v>
      </c>
      <c r="H10">
        <v>832</v>
      </c>
      <c r="I10">
        <v>777</v>
      </c>
      <c r="J10">
        <v>657</v>
      </c>
      <c r="K10">
        <v>653</v>
      </c>
      <c r="L10">
        <v>582</v>
      </c>
      <c r="M10">
        <v>513</v>
      </c>
      <c r="N10">
        <v>547</v>
      </c>
      <c r="O10">
        <v>430</v>
      </c>
      <c r="P10">
        <v>358</v>
      </c>
      <c r="Q10">
        <v>261</v>
      </c>
      <c r="R10">
        <v>189</v>
      </c>
      <c r="S10">
        <v>106</v>
      </c>
      <c r="T10">
        <v>52</v>
      </c>
      <c r="U10">
        <v>18</v>
      </c>
      <c r="V10">
        <v>5</v>
      </c>
      <c r="W10">
        <v>21</v>
      </c>
      <c r="X10">
        <v>1765</v>
      </c>
      <c r="Y10">
        <v>2024</v>
      </c>
      <c r="Z10">
        <v>2217</v>
      </c>
      <c r="AA10">
        <v>2090</v>
      </c>
      <c r="AB10">
        <v>1767</v>
      </c>
      <c r="AC10">
        <v>1385</v>
      </c>
      <c r="AD10">
        <v>1275</v>
      </c>
      <c r="AE10">
        <v>1142</v>
      </c>
      <c r="AF10">
        <v>989</v>
      </c>
      <c r="AG10">
        <v>806</v>
      </c>
      <c r="AH10">
        <v>770</v>
      </c>
      <c r="AI10">
        <v>628</v>
      </c>
      <c r="AJ10">
        <v>558</v>
      </c>
      <c r="AK10">
        <v>450</v>
      </c>
      <c r="AL10">
        <v>367</v>
      </c>
      <c r="AM10">
        <v>277</v>
      </c>
      <c r="AN10">
        <v>178</v>
      </c>
      <c r="AO10">
        <v>119</v>
      </c>
      <c r="AP10">
        <v>39</v>
      </c>
      <c r="AQ10">
        <v>20</v>
      </c>
      <c r="AR10">
        <v>5</v>
      </c>
      <c r="AS10">
        <v>22</v>
      </c>
    </row>
    <row r="11" spans="1:45">
      <c r="A11" t="s">
        <v>60</v>
      </c>
      <c r="B11">
        <v>4222</v>
      </c>
      <c r="C11">
        <v>4361</v>
      </c>
      <c r="D11">
        <v>4729</v>
      </c>
      <c r="E11">
        <v>3573</v>
      </c>
      <c r="F11">
        <v>2452</v>
      </c>
      <c r="G11">
        <v>2058</v>
      </c>
      <c r="H11">
        <v>1977</v>
      </c>
      <c r="I11">
        <v>1824</v>
      </c>
      <c r="J11">
        <v>1577</v>
      </c>
      <c r="K11">
        <v>1254</v>
      </c>
      <c r="L11">
        <v>1048</v>
      </c>
      <c r="M11">
        <v>765</v>
      </c>
      <c r="N11">
        <v>729</v>
      </c>
      <c r="O11">
        <v>549</v>
      </c>
      <c r="P11">
        <v>455</v>
      </c>
      <c r="Q11">
        <v>381</v>
      </c>
      <c r="R11">
        <v>230</v>
      </c>
      <c r="S11">
        <v>100</v>
      </c>
      <c r="T11">
        <v>40</v>
      </c>
      <c r="U11">
        <v>27</v>
      </c>
      <c r="V11">
        <v>4</v>
      </c>
      <c r="W11">
        <v>189</v>
      </c>
      <c r="X11">
        <v>4150</v>
      </c>
      <c r="Y11">
        <v>4403</v>
      </c>
      <c r="Z11">
        <v>4818</v>
      </c>
      <c r="AA11">
        <v>4241</v>
      </c>
      <c r="AB11">
        <v>3456</v>
      </c>
      <c r="AC11">
        <v>2895</v>
      </c>
      <c r="AD11">
        <v>2631</v>
      </c>
      <c r="AE11">
        <v>2316</v>
      </c>
      <c r="AF11">
        <v>1853</v>
      </c>
      <c r="AG11">
        <v>1527</v>
      </c>
      <c r="AH11">
        <v>1197</v>
      </c>
      <c r="AI11">
        <v>914</v>
      </c>
      <c r="AJ11">
        <v>901</v>
      </c>
      <c r="AK11">
        <v>645</v>
      </c>
      <c r="AL11">
        <v>560</v>
      </c>
      <c r="AM11">
        <v>447</v>
      </c>
      <c r="AN11">
        <v>269</v>
      </c>
      <c r="AO11">
        <v>116</v>
      </c>
      <c r="AP11">
        <v>70</v>
      </c>
      <c r="AQ11">
        <v>34</v>
      </c>
      <c r="AR11">
        <v>5</v>
      </c>
      <c r="AS11">
        <v>197</v>
      </c>
    </row>
    <row r="12" spans="1:45">
      <c r="A12" t="s">
        <v>62</v>
      </c>
      <c r="B12">
        <v>620</v>
      </c>
      <c r="C12">
        <v>563</v>
      </c>
      <c r="D12">
        <v>668</v>
      </c>
      <c r="E12">
        <v>603</v>
      </c>
      <c r="F12">
        <v>367</v>
      </c>
      <c r="G12">
        <v>284</v>
      </c>
      <c r="H12">
        <v>322</v>
      </c>
      <c r="I12">
        <v>307</v>
      </c>
      <c r="J12">
        <v>292</v>
      </c>
      <c r="K12">
        <v>234</v>
      </c>
      <c r="L12">
        <v>188</v>
      </c>
      <c r="M12">
        <v>126</v>
      </c>
      <c r="N12">
        <v>141</v>
      </c>
      <c r="O12">
        <v>100</v>
      </c>
      <c r="P12">
        <v>126</v>
      </c>
      <c r="Q12">
        <v>116</v>
      </c>
      <c r="R12">
        <v>66</v>
      </c>
      <c r="S12">
        <v>41</v>
      </c>
      <c r="T12">
        <v>18</v>
      </c>
      <c r="U12">
        <v>4</v>
      </c>
      <c r="V12">
        <v>0</v>
      </c>
      <c r="W12">
        <v>18</v>
      </c>
      <c r="X12">
        <v>532</v>
      </c>
      <c r="Y12">
        <v>574</v>
      </c>
      <c r="Z12">
        <v>660</v>
      </c>
      <c r="AA12">
        <v>665</v>
      </c>
      <c r="AB12">
        <v>519</v>
      </c>
      <c r="AC12">
        <v>427</v>
      </c>
      <c r="AD12">
        <v>387</v>
      </c>
      <c r="AE12">
        <v>368</v>
      </c>
      <c r="AF12">
        <v>317</v>
      </c>
      <c r="AG12">
        <v>251</v>
      </c>
      <c r="AH12">
        <v>204</v>
      </c>
      <c r="AI12">
        <v>160</v>
      </c>
      <c r="AJ12">
        <v>162</v>
      </c>
      <c r="AK12">
        <v>132</v>
      </c>
      <c r="AL12">
        <v>129</v>
      </c>
      <c r="AM12">
        <v>124</v>
      </c>
      <c r="AN12">
        <v>81</v>
      </c>
      <c r="AO12">
        <v>31</v>
      </c>
      <c r="AP12">
        <v>18</v>
      </c>
      <c r="AQ12">
        <v>9</v>
      </c>
      <c r="AR12">
        <v>2</v>
      </c>
      <c r="AS12">
        <v>16</v>
      </c>
    </row>
    <row r="13" spans="1:45">
      <c r="A13" t="s">
        <v>64</v>
      </c>
      <c r="B13">
        <v>4403</v>
      </c>
      <c r="C13">
        <v>4433</v>
      </c>
      <c r="D13">
        <v>4732</v>
      </c>
      <c r="E13">
        <v>4172</v>
      </c>
      <c r="F13">
        <v>3274</v>
      </c>
      <c r="G13">
        <v>2889</v>
      </c>
      <c r="H13">
        <v>2708</v>
      </c>
      <c r="I13">
        <v>2670</v>
      </c>
      <c r="J13">
        <v>2196</v>
      </c>
      <c r="K13">
        <v>1922</v>
      </c>
      <c r="L13">
        <v>1586</v>
      </c>
      <c r="M13">
        <v>1150</v>
      </c>
      <c r="N13">
        <v>969</v>
      </c>
      <c r="O13">
        <v>740</v>
      </c>
      <c r="P13">
        <v>594</v>
      </c>
      <c r="Q13">
        <v>464</v>
      </c>
      <c r="R13">
        <v>288</v>
      </c>
      <c r="S13">
        <v>146</v>
      </c>
      <c r="T13">
        <v>78</v>
      </c>
      <c r="U13">
        <v>26</v>
      </c>
      <c r="V13">
        <v>5</v>
      </c>
      <c r="W13">
        <v>124</v>
      </c>
      <c r="X13">
        <v>4277</v>
      </c>
      <c r="Y13">
        <v>4436</v>
      </c>
      <c r="Z13">
        <v>4643</v>
      </c>
      <c r="AA13">
        <v>4315</v>
      </c>
      <c r="AB13">
        <v>4034</v>
      </c>
      <c r="AC13">
        <v>3742</v>
      </c>
      <c r="AD13">
        <v>3453</v>
      </c>
      <c r="AE13">
        <v>3139</v>
      </c>
      <c r="AF13">
        <v>2534</v>
      </c>
      <c r="AG13">
        <v>2115</v>
      </c>
      <c r="AH13">
        <v>1728</v>
      </c>
      <c r="AI13">
        <v>1293</v>
      </c>
      <c r="AJ13">
        <v>1067</v>
      </c>
      <c r="AK13">
        <v>833</v>
      </c>
      <c r="AL13">
        <v>689</v>
      </c>
      <c r="AM13">
        <v>527</v>
      </c>
      <c r="AN13">
        <v>364</v>
      </c>
      <c r="AO13">
        <v>170</v>
      </c>
      <c r="AP13">
        <v>76</v>
      </c>
      <c r="AQ13">
        <v>34</v>
      </c>
      <c r="AR13">
        <v>14</v>
      </c>
      <c r="AS13">
        <v>123</v>
      </c>
    </row>
    <row r="14" spans="1:45">
      <c r="A14" t="s">
        <v>66</v>
      </c>
      <c r="B14">
        <v>1294</v>
      </c>
      <c r="C14">
        <v>1395</v>
      </c>
      <c r="D14">
        <v>1516</v>
      </c>
      <c r="E14">
        <v>1154</v>
      </c>
      <c r="F14">
        <v>673</v>
      </c>
      <c r="G14">
        <v>659</v>
      </c>
      <c r="H14">
        <v>601</v>
      </c>
      <c r="I14">
        <v>630</v>
      </c>
      <c r="J14">
        <v>558</v>
      </c>
      <c r="K14">
        <v>496</v>
      </c>
      <c r="L14">
        <v>407</v>
      </c>
      <c r="M14">
        <v>368</v>
      </c>
      <c r="N14">
        <v>341</v>
      </c>
      <c r="O14">
        <v>258</v>
      </c>
      <c r="P14">
        <v>243</v>
      </c>
      <c r="Q14">
        <v>149</v>
      </c>
      <c r="R14">
        <v>122</v>
      </c>
      <c r="S14">
        <v>72</v>
      </c>
      <c r="T14">
        <v>21</v>
      </c>
      <c r="U14">
        <v>16</v>
      </c>
      <c r="V14">
        <v>3</v>
      </c>
      <c r="W14">
        <v>96</v>
      </c>
      <c r="X14">
        <v>1180</v>
      </c>
      <c r="Y14">
        <v>1376</v>
      </c>
      <c r="Z14">
        <v>1511</v>
      </c>
      <c r="AA14">
        <v>1403</v>
      </c>
      <c r="AB14">
        <v>1104</v>
      </c>
      <c r="AC14">
        <v>936</v>
      </c>
      <c r="AD14">
        <v>878</v>
      </c>
      <c r="AE14">
        <v>816</v>
      </c>
      <c r="AF14">
        <v>715</v>
      </c>
      <c r="AG14">
        <v>578</v>
      </c>
      <c r="AH14">
        <v>469</v>
      </c>
      <c r="AI14">
        <v>395</v>
      </c>
      <c r="AJ14">
        <v>397</v>
      </c>
      <c r="AK14">
        <v>302</v>
      </c>
      <c r="AL14">
        <v>262</v>
      </c>
      <c r="AM14">
        <v>188</v>
      </c>
      <c r="AN14">
        <v>156</v>
      </c>
      <c r="AO14">
        <v>79</v>
      </c>
      <c r="AP14">
        <v>29</v>
      </c>
      <c r="AQ14">
        <v>16</v>
      </c>
      <c r="AR14">
        <v>2</v>
      </c>
      <c r="AS14">
        <v>96</v>
      </c>
    </row>
    <row r="15" spans="1:45">
      <c r="A15" t="s">
        <v>68</v>
      </c>
      <c r="B15">
        <v>1418</v>
      </c>
      <c r="C15">
        <v>1442</v>
      </c>
      <c r="D15">
        <v>1538</v>
      </c>
      <c r="E15">
        <v>1055</v>
      </c>
      <c r="F15">
        <v>661</v>
      </c>
      <c r="G15">
        <v>648</v>
      </c>
      <c r="H15">
        <v>635</v>
      </c>
      <c r="I15">
        <v>566</v>
      </c>
      <c r="J15">
        <v>508</v>
      </c>
      <c r="K15">
        <v>416</v>
      </c>
      <c r="L15">
        <v>311</v>
      </c>
      <c r="M15">
        <v>233</v>
      </c>
      <c r="N15">
        <v>229</v>
      </c>
      <c r="O15">
        <v>130</v>
      </c>
      <c r="P15">
        <v>141</v>
      </c>
      <c r="Q15">
        <v>110</v>
      </c>
      <c r="R15">
        <v>65</v>
      </c>
      <c r="S15">
        <v>37</v>
      </c>
      <c r="T15">
        <v>11</v>
      </c>
      <c r="U15">
        <v>5</v>
      </c>
      <c r="V15">
        <v>3</v>
      </c>
      <c r="W15">
        <v>16</v>
      </c>
      <c r="X15">
        <v>1291</v>
      </c>
      <c r="Y15">
        <v>1421</v>
      </c>
      <c r="Z15">
        <v>1454</v>
      </c>
      <c r="AA15">
        <v>1238</v>
      </c>
      <c r="AB15">
        <v>1030</v>
      </c>
      <c r="AC15">
        <v>878</v>
      </c>
      <c r="AD15">
        <v>754</v>
      </c>
      <c r="AE15">
        <v>684</v>
      </c>
      <c r="AF15">
        <v>527</v>
      </c>
      <c r="AG15">
        <v>438</v>
      </c>
      <c r="AH15">
        <v>344</v>
      </c>
      <c r="AI15">
        <v>241</v>
      </c>
      <c r="AJ15">
        <v>236</v>
      </c>
      <c r="AK15">
        <v>153</v>
      </c>
      <c r="AL15">
        <v>152</v>
      </c>
      <c r="AM15">
        <v>101</v>
      </c>
      <c r="AN15">
        <v>102</v>
      </c>
      <c r="AO15">
        <v>37</v>
      </c>
      <c r="AP15">
        <v>17</v>
      </c>
      <c r="AQ15">
        <v>7</v>
      </c>
      <c r="AR15">
        <v>4</v>
      </c>
      <c r="AS15">
        <v>17</v>
      </c>
    </row>
    <row r="16" spans="1:45">
      <c r="A16" t="s">
        <v>154</v>
      </c>
      <c r="B16">
        <v>8149</v>
      </c>
      <c r="C16">
        <v>8741</v>
      </c>
      <c r="D16">
        <v>8913</v>
      </c>
      <c r="E16">
        <v>7142</v>
      </c>
      <c r="F16">
        <v>4928</v>
      </c>
      <c r="G16">
        <v>4174</v>
      </c>
      <c r="H16">
        <v>3937</v>
      </c>
      <c r="I16">
        <v>3536</v>
      </c>
      <c r="J16">
        <v>2989</v>
      </c>
      <c r="K16">
        <v>2384</v>
      </c>
      <c r="L16">
        <v>1913</v>
      </c>
      <c r="M16">
        <v>1533</v>
      </c>
      <c r="N16">
        <v>1383</v>
      </c>
      <c r="O16">
        <v>1024</v>
      </c>
      <c r="P16">
        <v>861</v>
      </c>
      <c r="Q16">
        <v>607</v>
      </c>
      <c r="R16">
        <v>455</v>
      </c>
      <c r="S16">
        <v>209</v>
      </c>
      <c r="T16">
        <v>84</v>
      </c>
      <c r="U16">
        <v>46</v>
      </c>
      <c r="V16">
        <v>5</v>
      </c>
      <c r="W16">
        <v>327</v>
      </c>
      <c r="X16">
        <v>8289</v>
      </c>
      <c r="Y16">
        <v>8485</v>
      </c>
      <c r="Z16">
        <v>9116</v>
      </c>
      <c r="AA16">
        <v>8035</v>
      </c>
      <c r="AB16">
        <v>6759</v>
      </c>
      <c r="AC16">
        <v>5552</v>
      </c>
      <c r="AD16">
        <v>4927</v>
      </c>
      <c r="AE16">
        <v>4182</v>
      </c>
      <c r="AF16">
        <v>3643</v>
      </c>
      <c r="AG16">
        <v>2781</v>
      </c>
      <c r="AH16">
        <v>2265</v>
      </c>
      <c r="AI16">
        <v>1626</v>
      </c>
      <c r="AJ16">
        <v>1571</v>
      </c>
      <c r="AK16">
        <v>1128</v>
      </c>
      <c r="AL16">
        <v>1000</v>
      </c>
      <c r="AM16">
        <v>731</v>
      </c>
      <c r="AN16">
        <v>500</v>
      </c>
      <c r="AO16">
        <v>250</v>
      </c>
      <c r="AP16">
        <v>96</v>
      </c>
      <c r="AQ16">
        <v>49</v>
      </c>
      <c r="AR16">
        <v>13</v>
      </c>
      <c r="AS16">
        <v>303</v>
      </c>
    </row>
    <row r="17" spans="1:45">
      <c r="A17" t="s">
        <v>72</v>
      </c>
      <c r="B17">
        <v>7646</v>
      </c>
      <c r="C17">
        <v>7882</v>
      </c>
      <c r="D17">
        <v>8613</v>
      </c>
      <c r="E17">
        <v>7932</v>
      </c>
      <c r="F17">
        <v>6714</v>
      </c>
      <c r="G17">
        <v>5776</v>
      </c>
      <c r="H17">
        <v>5430</v>
      </c>
      <c r="I17">
        <v>4991</v>
      </c>
      <c r="J17">
        <v>4260</v>
      </c>
      <c r="K17">
        <v>3447</v>
      </c>
      <c r="L17">
        <v>2786</v>
      </c>
      <c r="M17">
        <v>1989</v>
      </c>
      <c r="N17">
        <v>1602</v>
      </c>
      <c r="O17">
        <v>1167</v>
      </c>
      <c r="P17">
        <v>905</v>
      </c>
      <c r="Q17">
        <v>584</v>
      </c>
      <c r="R17">
        <v>334</v>
      </c>
      <c r="S17">
        <v>178</v>
      </c>
      <c r="T17">
        <v>70</v>
      </c>
      <c r="U17">
        <v>25</v>
      </c>
      <c r="V17">
        <v>4</v>
      </c>
      <c r="W17">
        <v>1600</v>
      </c>
      <c r="X17">
        <v>7504</v>
      </c>
      <c r="Y17">
        <v>7750</v>
      </c>
      <c r="Z17">
        <v>8562</v>
      </c>
      <c r="AA17">
        <v>8035</v>
      </c>
      <c r="AB17">
        <v>7508</v>
      </c>
      <c r="AC17">
        <v>6540</v>
      </c>
      <c r="AD17">
        <v>6401</v>
      </c>
      <c r="AE17">
        <v>5702</v>
      </c>
      <c r="AF17">
        <v>4736</v>
      </c>
      <c r="AG17">
        <v>3849</v>
      </c>
      <c r="AH17">
        <v>3054</v>
      </c>
      <c r="AI17">
        <v>2128</v>
      </c>
      <c r="AJ17">
        <v>1782</v>
      </c>
      <c r="AK17">
        <v>1416</v>
      </c>
      <c r="AL17">
        <v>1077</v>
      </c>
      <c r="AM17">
        <v>782</v>
      </c>
      <c r="AN17">
        <v>548</v>
      </c>
      <c r="AO17">
        <v>278</v>
      </c>
      <c r="AP17">
        <v>125</v>
      </c>
      <c r="AQ17">
        <v>50</v>
      </c>
      <c r="AR17">
        <v>8</v>
      </c>
      <c r="AS17">
        <v>1594</v>
      </c>
    </row>
    <row r="18" spans="1:45">
      <c r="A18" t="s">
        <v>74</v>
      </c>
      <c r="B18">
        <v>963</v>
      </c>
      <c r="C18">
        <v>1074</v>
      </c>
      <c r="D18">
        <v>1105</v>
      </c>
      <c r="E18">
        <v>899</v>
      </c>
      <c r="F18">
        <v>511</v>
      </c>
      <c r="G18">
        <v>503</v>
      </c>
      <c r="H18">
        <v>496</v>
      </c>
      <c r="I18">
        <v>449</v>
      </c>
      <c r="J18">
        <v>422</v>
      </c>
      <c r="K18">
        <v>360</v>
      </c>
      <c r="L18">
        <v>330</v>
      </c>
      <c r="M18">
        <v>257</v>
      </c>
      <c r="N18">
        <v>300</v>
      </c>
      <c r="O18">
        <v>256</v>
      </c>
      <c r="P18">
        <v>183</v>
      </c>
      <c r="Q18">
        <v>136</v>
      </c>
      <c r="R18">
        <v>104</v>
      </c>
      <c r="S18">
        <v>55</v>
      </c>
      <c r="T18">
        <v>23</v>
      </c>
      <c r="U18">
        <v>8</v>
      </c>
      <c r="V18">
        <v>1</v>
      </c>
      <c r="W18">
        <v>7</v>
      </c>
      <c r="X18">
        <v>1004</v>
      </c>
      <c r="Y18">
        <v>1117</v>
      </c>
      <c r="Z18">
        <v>1045</v>
      </c>
      <c r="AA18">
        <v>994</v>
      </c>
      <c r="AB18">
        <v>901</v>
      </c>
      <c r="AC18">
        <v>808</v>
      </c>
      <c r="AD18">
        <v>725</v>
      </c>
      <c r="AE18">
        <v>646</v>
      </c>
      <c r="AF18">
        <v>545</v>
      </c>
      <c r="AG18">
        <v>450</v>
      </c>
      <c r="AH18">
        <v>361</v>
      </c>
      <c r="AI18">
        <v>326</v>
      </c>
      <c r="AJ18">
        <v>300</v>
      </c>
      <c r="AK18">
        <v>270</v>
      </c>
      <c r="AL18">
        <v>183</v>
      </c>
      <c r="AM18">
        <v>142</v>
      </c>
      <c r="AN18">
        <v>111</v>
      </c>
      <c r="AO18">
        <v>49</v>
      </c>
      <c r="AP18">
        <v>19</v>
      </c>
      <c r="AQ18">
        <v>8</v>
      </c>
      <c r="AR18">
        <v>0</v>
      </c>
      <c r="AS18">
        <v>10</v>
      </c>
    </row>
    <row r="19" spans="1:45">
      <c r="A19" t="s">
        <v>76</v>
      </c>
      <c r="B19">
        <v>24694</v>
      </c>
      <c r="C19">
        <v>26410</v>
      </c>
      <c r="D19">
        <v>26250</v>
      </c>
      <c r="E19">
        <v>23078</v>
      </c>
      <c r="F19">
        <v>18441</v>
      </c>
      <c r="G19">
        <v>15862</v>
      </c>
      <c r="H19">
        <v>16282</v>
      </c>
      <c r="I19">
        <v>14765</v>
      </c>
      <c r="J19">
        <v>12379</v>
      </c>
      <c r="K19">
        <v>10105</v>
      </c>
      <c r="L19">
        <v>8453</v>
      </c>
      <c r="M19">
        <v>6351</v>
      </c>
      <c r="N19">
        <v>5202</v>
      </c>
      <c r="O19">
        <v>3638</v>
      </c>
      <c r="P19">
        <v>2981</v>
      </c>
      <c r="Q19">
        <v>2018</v>
      </c>
      <c r="R19">
        <v>1321</v>
      </c>
      <c r="S19">
        <v>571</v>
      </c>
      <c r="T19">
        <v>238</v>
      </c>
      <c r="U19">
        <v>102</v>
      </c>
      <c r="V19">
        <v>16</v>
      </c>
      <c r="W19">
        <v>1649</v>
      </c>
      <c r="X19">
        <v>24087</v>
      </c>
      <c r="Y19">
        <v>25576</v>
      </c>
      <c r="Z19">
        <v>25817</v>
      </c>
      <c r="AA19">
        <v>24099</v>
      </c>
      <c r="AB19">
        <v>22051</v>
      </c>
      <c r="AC19">
        <v>20071</v>
      </c>
      <c r="AD19">
        <v>19884</v>
      </c>
      <c r="AE19">
        <v>17618</v>
      </c>
      <c r="AF19">
        <v>14401</v>
      </c>
      <c r="AG19">
        <v>11822</v>
      </c>
      <c r="AH19">
        <v>9480</v>
      </c>
      <c r="AI19">
        <v>6957</v>
      </c>
      <c r="AJ19">
        <v>6009</v>
      </c>
      <c r="AK19">
        <v>4221</v>
      </c>
      <c r="AL19">
        <v>3358</v>
      </c>
      <c r="AM19">
        <v>2297</v>
      </c>
      <c r="AN19">
        <v>1690</v>
      </c>
      <c r="AO19">
        <v>810</v>
      </c>
      <c r="AP19">
        <v>341</v>
      </c>
      <c r="AQ19">
        <v>162</v>
      </c>
      <c r="AR19">
        <v>44</v>
      </c>
      <c r="AS19">
        <v>1502</v>
      </c>
    </row>
    <row r="20" spans="1:45">
      <c r="A20" t="s">
        <v>78</v>
      </c>
      <c r="B20">
        <v>1665</v>
      </c>
      <c r="C20">
        <v>1749</v>
      </c>
      <c r="D20">
        <v>1740</v>
      </c>
      <c r="E20">
        <v>1483</v>
      </c>
      <c r="F20">
        <v>968</v>
      </c>
      <c r="G20">
        <v>1016</v>
      </c>
      <c r="H20">
        <v>1051</v>
      </c>
      <c r="I20">
        <v>904</v>
      </c>
      <c r="J20">
        <v>851</v>
      </c>
      <c r="K20">
        <v>673</v>
      </c>
      <c r="L20">
        <v>563</v>
      </c>
      <c r="M20">
        <v>464</v>
      </c>
      <c r="N20">
        <v>451</v>
      </c>
      <c r="O20">
        <v>394</v>
      </c>
      <c r="P20">
        <v>331</v>
      </c>
      <c r="Q20">
        <v>240</v>
      </c>
      <c r="R20">
        <v>133</v>
      </c>
      <c r="S20">
        <v>68</v>
      </c>
      <c r="T20">
        <v>27</v>
      </c>
      <c r="U20">
        <v>20</v>
      </c>
      <c r="V20">
        <v>3</v>
      </c>
      <c r="W20">
        <v>52</v>
      </c>
      <c r="X20">
        <v>1567</v>
      </c>
      <c r="Y20">
        <v>1712</v>
      </c>
      <c r="Z20">
        <v>1755</v>
      </c>
      <c r="AA20">
        <v>1630</v>
      </c>
      <c r="AB20">
        <v>1489</v>
      </c>
      <c r="AC20">
        <v>1376</v>
      </c>
      <c r="AD20">
        <v>1368</v>
      </c>
      <c r="AE20">
        <v>1239</v>
      </c>
      <c r="AF20">
        <v>927</v>
      </c>
      <c r="AG20">
        <v>769</v>
      </c>
      <c r="AH20">
        <v>730</v>
      </c>
      <c r="AI20">
        <v>551</v>
      </c>
      <c r="AJ20">
        <v>499</v>
      </c>
      <c r="AK20">
        <v>390</v>
      </c>
      <c r="AL20">
        <v>329</v>
      </c>
      <c r="AM20">
        <v>232</v>
      </c>
      <c r="AN20">
        <v>159</v>
      </c>
      <c r="AO20">
        <v>81</v>
      </c>
      <c r="AP20">
        <v>47</v>
      </c>
      <c r="AQ20">
        <v>31</v>
      </c>
      <c r="AR20">
        <v>3</v>
      </c>
      <c r="AS20">
        <v>50</v>
      </c>
    </row>
    <row r="21" spans="1:45">
      <c r="A21" t="s">
        <v>80</v>
      </c>
      <c r="B21">
        <v>2276</v>
      </c>
      <c r="C21">
        <v>2748</v>
      </c>
      <c r="D21">
        <v>3074</v>
      </c>
      <c r="E21">
        <v>2275</v>
      </c>
      <c r="F21">
        <v>1377</v>
      </c>
      <c r="G21">
        <v>1212</v>
      </c>
      <c r="H21">
        <v>1242</v>
      </c>
      <c r="I21">
        <v>1254</v>
      </c>
      <c r="J21">
        <v>1108</v>
      </c>
      <c r="K21">
        <v>916</v>
      </c>
      <c r="L21">
        <v>745</v>
      </c>
      <c r="M21">
        <v>610</v>
      </c>
      <c r="N21">
        <v>673</v>
      </c>
      <c r="O21">
        <v>532</v>
      </c>
      <c r="P21">
        <v>500</v>
      </c>
      <c r="Q21">
        <v>361</v>
      </c>
      <c r="R21">
        <v>274</v>
      </c>
      <c r="S21">
        <v>125</v>
      </c>
      <c r="T21">
        <v>60</v>
      </c>
      <c r="U21">
        <v>15</v>
      </c>
      <c r="V21">
        <v>4</v>
      </c>
      <c r="W21">
        <v>117</v>
      </c>
      <c r="X21">
        <v>2227</v>
      </c>
      <c r="Y21">
        <v>2715</v>
      </c>
      <c r="Z21">
        <v>3166</v>
      </c>
      <c r="AA21">
        <v>3050</v>
      </c>
      <c r="AB21">
        <v>2191</v>
      </c>
      <c r="AC21">
        <v>1719</v>
      </c>
      <c r="AD21">
        <v>1587</v>
      </c>
      <c r="AE21">
        <v>1456</v>
      </c>
      <c r="AF21">
        <v>1251</v>
      </c>
      <c r="AG21">
        <v>1041</v>
      </c>
      <c r="AH21">
        <v>852</v>
      </c>
      <c r="AI21">
        <v>647</v>
      </c>
      <c r="AJ21">
        <v>728</v>
      </c>
      <c r="AK21">
        <v>562</v>
      </c>
      <c r="AL21">
        <v>494</v>
      </c>
      <c r="AM21">
        <v>362</v>
      </c>
      <c r="AN21">
        <v>271</v>
      </c>
      <c r="AO21">
        <v>122</v>
      </c>
      <c r="AP21">
        <v>62</v>
      </c>
      <c r="AQ21">
        <v>22</v>
      </c>
      <c r="AR21">
        <v>6</v>
      </c>
      <c r="AS21">
        <v>108</v>
      </c>
    </row>
    <row r="22" spans="1:45">
      <c r="A22" t="s">
        <v>82</v>
      </c>
      <c r="B22">
        <v>70108</v>
      </c>
      <c r="C22">
        <v>72360</v>
      </c>
      <c r="D22">
        <v>71196</v>
      </c>
      <c r="E22">
        <v>62355</v>
      </c>
      <c r="F22">
        <v>56562</v>
      </c>
      <c r="G22">
        <v>49705</v>
      </c>
      <c r="H22">
        <v>47632</v>
      </c>
      <c r="I22">
        <v>42407</v>
      </c>
      <c r="J22">
        <v>34388</v>
      </c>
      <c r="K22">
        <v>27311</v>
      </c>
      <c r="L22">
        <v>21210</v>
      </c>
      <c r="M22">
        <v>15882</v>
      </c>
      <c r="N22">
        <v>12483</v>
      </c>
      <c r="O22">
        <v>8459</v>
      </c>
      <c r="P22">
        <v>6246</v>
      </c>
      <c r="Q22">
        <v>4356</v>
      </c>
      <c r="R22">
        <v>2677</v>
      </c>
      <c r="S22">
        <v>1344</v>
      </c>
      <c r="T22">
        <v>520</v>
      </c>
      <c r="U22">
        <v>226</v>
      </c>
      <c r="V22">
        <v>38</v>
      </c>
      <c r="W22">
        <v>14761</v>
      </c>
      <c r="X22">
        <v>68109</v>
      </c>
      <c r="Y22">
        <v>69344</v>
      </c>
      <c r="Z22">
        <v>70084</v>
      </c>
      <c r="AA22">
        <v>63573</v>
      </c>
      <c r="AB22">
        <v>61564</v>
      </c>
      <c r="AC22">
        <v>55677</v>
      </c>
      <c r="AD22">
        <v>53920</v>
      </c>
      <c r="AE22">
        <v>46788</v>
      </c>
      <c r="AF22">
        <v>37796</v>
      </c>
      <c r="AG22">
        <v>29953</v>
      </c>
      <c r="AH22">
        <v>23973</v>
      </c>
      <c r="AI22">
        <v>17255</v>
      </c>
      <c r="AJ22">
        <v>13923</v>
      </c>
      <c r="AK22">
        <v>9862</v>
      </c>
      <c r="AL22">
        <v>7467</v>
      </c>
      <c r="AM22">
        <v>5195</v>
      </c>
      <c r="AN22">
        <v>3531</v>
      </c>
      <c r="AO22">
        <v>1881</v>
      </c>
      <c r="AP22">
        <v>793</v>
      </c>
      <c r="AQ22">
        <v>336</v>
      </c>
      <c r="AR22">
        <v>75</v>
      </c>
      <c r="AS22">
        <v>14762</v>
      </c>
    </row>
    <row r="23" spans="1:45">
      <c r="A23" t="s">
        <v>84</v>
      </c>
      <c r="B23">
        <v>2118</v>
      </c>
      <c r="C23">
        <v>2202</v>
      </c>
      <c r="D23">
        <v>2098</v>
      </c>
      <c r="E23">
        <v>1996</v>
      </c>
      <c r="F23">
        <v>1626</v>
      </c>
      <c r="G23">
        <v>1473</v>
      </c>
      <c r="H23">
        <v>1703</v>
      </c>
      <c r="I23">
        <v>1474</v>
      </c>
      <c r="J23">
        <v>1303</v>
      </c>
      <c r="K23">
        <v>1040</v>
      </c>
      <c r="L23">
        <v>894</v>
      </c>
      <c r="M23">
        <v>723</v>
      </c>
      <c r="N23">
        <v>677</v>
      </c>
      <c r="O23">
        <v>611</v>
      </c>
      <c r="P23">
        <v>491</v>
      </c>
      <c r="Q23">
        <v>359</v>
      </c>
      <c r="R23">
        <v>245</v>
      </c>
      <c r="S23">
        <v>97</v>
      </c>
      <c r="T23">
        <v>42</v>
      </c>
      <c r="U23">
        <v>18</v>
      </c>
      <c r="V23">
        <v>2</v>
      </c>
      <c r="W23">
        <v>573</v>
      </c>
      <c r="X23">
        <v>2017</v>
      </c>
      <c r="Y23">
        <v>2084</v>
      </c>
      <c r="Z23">
        <v>2193</v>
      </c>
      <c r="AA23">
        <v>2221</v>
      </c>
      <c r="AB23">
        <v>2050</v>
      </c>
      <c r="AC23">
        <v>2038</v>
      </c>
      <c r="AD23">
        <v>2098</v>
      </c>
      <c r="AE23">
        <v>1861</v>
      </c>
      <c r="AF23">
        <v>1602</v>
      </c>
      <c r="AG23">
        <v>1245</v>
      </c>
      <c r="AH23">
        <v>1165</v>
      </c>
      <c r="AI23">
        <v>855</v>
      </c>
      <c r="AJ23">
        <v>850</v>
      </c>
      <c r="AK23">
        <v>622</v>
      </c>
      <c r="AL23">
        <v>575</v>
      </c>
      <c r="AM23">
        <v>435</v>
      </c>
      <c r="AN23">
        <v>282</v>
      </c>
      <c r="AO23">
        <v>128</v>
      </c>
      <c r="AP23">
        <v>57</v>
      </c>
      <c r="AQ23">
        <v>26</v>
      </c>
      <c r="AR23">
        <v>7</v>
      </c>
      <c r="AS23">
        <v>575</v>
      </c>
    </row>
    <row r="24" spans="1:45">
      <c r="A24" t="s">
        <v>85</v>
      </c>
      <c r="B24">
        <v>1218</v>
      </c>
      <c r="C24">
        <v>1352</v>
      </c>
      <c r="D24">
        <v>1524</v>
      </c>
      <c r="E24">
        <v>1098</v>
      </c>
      <c r="F24">
        <v>588</v>
      </c>
      <c r="G24">
        <v>551</v>
      </c>
      <c r="H24">
        <v>519</v>
      </c>
      <c r="I24">
        <v>471</v>
      </c>
      <c r="J24">
        <v>425</v>
      </c>
      <c r="K24">
        <v>362</v>
      </c>
      <c r="L24">
        <v>329</v>
      </c>
      <c r="M24">
        <v>251</v>
      </c>
      <c r="N24">
        <v>255</v>
      </c>
      <c r="O24">
        <v>210</v>
      </c>
      <c r="P24">
        <v>169</v>
      </c>
      <c r="Q24">
        <v>144</v>
      </c>
      <c r="R24">
        <v>107</v>
      </c>
      <c r="S24">
        <v>59</v>
      </c>
      <c r="T24">
        <v>24</v>
      </c>
      <c r="U24">
        <v>9</v>
      </c>
      <c r="V24">
        <v>2</v>
      </c>
      <c r="W24">
        <v>38</v>
      </c>
      <c r="X24">
        <v>1229</v>
      </c>
      <c r="Y24">
        <v>1349</v>
      </c>
      <c r="Z24">
        <v>1500</v>
      </c>
      <c r="AA24">
        <v>1324</v>
      </c>
      <c r="AB24">
        <v>975</v>
      </c>
      <c r="AC24">
        <v>716</v>
      </c>
      <c r="AD24">
        <v>626</v>
      </c>
      <c r="AE24">
        <v>580</v>
      </c>
      <c r="AF24">
        <v>492</v>
      </c>
      <c r="AG24">
        <v>417</v>
      </c>
      <c r="AH24">
        <v>318</v>
      </c>
      <c r="AI24">
        <v>296</v>
      </c>
      <c r="AJ24">
        <v>271</v>
      </c>
      <c r="AK24">
        <v>216</v>
      </c>
      <c r="AL24">
        <v>173</v>
      </c>
      <c r="AM24">
        <v>162</v>
      </c>
      <c r="AN24">
        <v>100</v>
      </c>
      <c r="AO24">
        <v>47</v>
      </c>
      <c r="AP24">
        <v>29</v>
      </c>
      <c r="AQ24">
        <v>11</v>
      </c>
      <c r="AR24">
        <v>1</v>
      </c>
      <c r="AS24">
        <v>42</v>
      </c>
    </row>
    <row r="25" spans="1:45">
      <c r="A25" t="s">
        <v>86</v>
      </c>
      <c r="B25">
        <v>7206</v>
      </c>
      <c r="C25">
        <v>7840</v>
      </c>
      <c r="D25">
        <v>8335</v>
      </c>
      <c r="E25">
        <v>6999</v>
      </c>
      <c r="F25">
        <v>4344</v>
      </c>
      <c r="G25">
        <v>4105</v>
      </c>
      <c r="H25">
        <v>4023</v>
      </c>
      <c r="I25">
        <v>3696</v>
      </c>
      <c r="J25">
        <v>3226</v>
      </c>
      <c r="K25">
        <v>2669</v>
      </c>
      <c r="L25">
        <v>2333</v>
      </c>
      <c r="M25">
        <v>2012</v>
      </c>
      <c r="N25">
        <v>1926</v>
      </c>
      <c r="O25">
        <v>1462</v>
      </c>
      <c r="P25">
        <v>1278</v>
      </c>
      <c r="Q25">
        <v>979</v>
      </c>
      <c r="R25">
        <v>664</v>
      </c>
      <c r="S25">
        <v>316</v>
      </c>
      <c r="T25">
        <v>150</v>
      </c>
      <c r="U25">
        <v>64</v>
      </c>
      <c r="V25">
        <v>19</v>
      </c>
      <c r="W25">
        <v>233</v>
      </c>
      <c r="X25">
        <v>7028</v>
      </c>
      <c r="Y25">
        <v>7844</v>
      </c>
      <c r="Z25">
        <v>8158</v>
      </c>
      <c r="AA25">
        <v>8096</v>
      </c>
      <c r="AB25">
        <v>6700</v>
      </c>
      <c r="AC25">
        <v>5883</v>
      </c>
      <c r="AD25">
        <v>5392</v>
      </c>
      <c r="AE25">
        <v>4842</v>
      </c>
      <c r="AF25">
        <v>3945</v>
      </c>
      <c r="AG25">
        <v>3303</v>
      </c>
      <c r="AH25">
        <v>2864</v>
      </c>
      <c r="AI25">
        <v>2390</v>
      </c>
      <c r="AJ25">
        <v>2221</v>
      </c>
      <c r="AK25">
        <v>1647</v>
      </c>
      <c r="AL25">
        <v>1406</v>
      </c>
      <c r="AM25">
        <v>1014</v>
      </c>
      <c r="AN25">
        <v>702</v>
      </c>
      <c r="AO25">
        <v>376</v>
      </c>
      <c r="AP25">
        <v>151</v>
      </c>
      <c r="AQ25">
        <v>71</v>
      </c>
      <c r="AR25">
        <v>23</v>
      </c>
      <c r="AS25">
        <v>222</v>
      </c>
    </row>
    <row r="26" spans="1:45">
      <c r="A26" t="s">
        <v>87</v>
      </c>
      <c r="B26">
        <v>436</v>
      </c>
      <c r="C26">
        <v>536</v>
      </c>
      <c r="D26">
        <v>532</v>
      </c>
      <c r="E26">
        <v>460</v>
      </c>
      <c r="F26">
        <v>304</v>
      </c>
      <c r="G26">
        <v>259</v>
      </c>
      <c r="H26">
        <v>229</v>
      </c>
      <c r="I26">
        <v>297</v>
      </c>
      <c r="J26">
        <v>232</v>
      </c>
      <c r="K26">
        <v>187</v>
      </c>
      <c r="L26">
        <v>179</v>
      </c>
      <c r="M26">
        <v>153</v>
      </c>
      <c r="N26">
        <v>164</v>
      </c>
      <c r="O26">
        <v>121</v>
      </c>
      <c r="P26">
        <v>107</v>
      </c>
      <c r="Q26">
        <v>68</v>
      </c>
      <c r="R26">
        <v>69</v>
      </c>
      <c r="S26">
        <v>37</v>
      </c>
      <c r="T26">
        <v>14</v>
      </c>
      <c r="U26">
        <v>2</v>
      </c>
      <c r="V26">
        <v>1</v>
      </c>
      <c r="W26">
        <v>9</v>
      </c>
      <c r="X26">
        <v>470</v>
      </c>
      <c r="Y26">
        <v>514</v>
      </c>
      <c r="Z26">
        <v>558</v>
      </c>
      <c r="AA26">
        <v>524</v>
      </c>
      <c r="AB26">
        <v>501</v>
      </c>
      <c r="AC26">
        <v>451</v>
      </c>
      <c r="AD26">
        <v>397</v>
      </c>
      <c r="AE26">
        <v>365</v>
      </c>
      <c r="AF26">
        <v>273</v>
      </c>
      <c r="AG26">
        <v>242</v>
      </c>
      <c r="AH26">
        <v>233</v>
      </c>
      <c r="AI26">
        <v>177</v>
      </c>
      <c r="AJ26">
        <v>201</v>
      </c>
      <c r="AK26">
        <v>127</v>
      </c>
      <c r="AL26">
        <v>95</v>
      </c>
      <c r="AM26">
        <v>84</v>
      </c>
      <c r="AN26">
        <v>69</v>
      </c>
      <c r="AO26">
        <v>34</v>
      </c>
      <c r="AP26">
        <v>18</v>
      </c>
      <c r="AQ26">
        <v>10</v>
      </c>
      <c r="AR26">
        <v>2</v>
      </c>
      <c r="AS26">
        <v>9</v>
      </c>
    </row>
    <row r="27" spans="1:45">
      <c r="A27" t="s">
        <v>88</v>
      </c>
      <c r="B27">
        <v>3506</v>
      </c>
      <c r="C27">
        <v>3528</v>
      </c>
      <c r="D27">
        <v>3439</v>
      </c>
      <c r="E27">
        <v>2908</v>
      </c>
      <c r="F27">
        <v>2337</v>
      </c>
      <c r="G27">
        <v>2115</v>
      </c>
      <c r="H27">
        <v>1880</v>
      </c>
      <c r="I27">
        <v>1511</v>
      </c>
      <c r="J27">
        <v>1238</v>
      </c>
      <c r="K27">
        <v>1016</v>
      </c>
      <c r="L27">
        <v>796</v>
      </c>
      <c r="M27">
        <v>615</v>
      </c>
      <c r="N27">
        <v>548</v>
      </c>
      <c r="O27">
        <v>375</v>
      </c>
      <c r="P27">
        <v>275</v>
      </c>
      <c r="Q27">
        <v>244</v>
      </c>
      <c r="R27">
        <v>162</v>
      </c>
      <c r="S27">
        <v>80</v>
      </c>
      <c r="T27">
        <v>28</v>
      </c>
      <c r="U27">
        <v>17</v>
      </c>
      <c r="V27">
        <v>3</v>
      </c>
      <c r="W27">
        <v>306</v>
      </c>
      <c r="X27">
        <v>3398</v>
      </c>
      <c r="Y27">
        <v>3451</v>
      </c>
      <c r="Z27">
        <v>3378</v>
      </c>
      <c r="AA27">
        <v>3097</v>
      </c>
      <c r="AB27">
        <v>2931</v>
      </c>
      <c r="AC27">
        <v>2524</v>
      </c>
      <c r="AD27">
        <v>2137</v>
      </c>
      <c r="AE27">
        <v>1772</v>
      </c>
      <c r="AF27">
        <v>1462</v>
      </c>
      <c r="AG27">
        <v>1104</v>
      </c>
      <c r="AH27">
        <v>916</v>
      </c>
      <c r="AI27">
        <v>700</v>
      </c>
      <c r="AJ27">
        <v>568</v>
      </c>
      <c r="AK27">
        <v>417</v>
      </c>
      <c r="AL27">
        <v>296</v>
      </c>
      <c r="AM27">
        <v>219</v>
      </c>
      <c r="AN27">
        <v>165</v>
      </c>
      <c r="AO27">
        <v>98</v>
      </c>
      <c r="AP27">
        <v>26</v>
      </c>
      <c r="AQ27">
        <v>10</v>
      </c>
      <c r="AR27">
        <v>7</v>
      </c>
      <c r="AS27">
        <v>307</v>
      </c>
    </row>
    <row r="28" spans="1:45">
      <c r="A28" t="s">
        <v>89</v>
      </c>
      <c r="B28">
        <v>2910</v>
      </c>
      <c r="C28">
        <v>3117</v>
      </c>
      <c r="D28">
        <v>3494</v>
      </c>
      <c r="E28">
        <v>2444</v>
      </c>
      <c r="F28">
        <v>1553</v>
      </c>
      <c r="G28">
        <v>1392</v>
      </c>
      <c r="H28">
        <v>1415</v>
      </c>
      <c r="I28">
        <v>1241</v>
      </c>
      <c r="J28">
        <v>1051</v>
      </c>
      <c r="K28">
        <v>930</v>
      </c>
      <c r="L28">
        <v>778</v>
      </c>
      <c r="M28">
        <v>653</v>
      </c>
      <c r="N28">
        <v>596</v>
      </c>
      <c r="O28">
        <v>496</v>
      </c>
      <c r="P28">
        <v>402</v>
      </c>
      <c r="Q28">
        <v>330</v>
      </c>
      <c r="R28">
        <v>195</v>
      </c>
      <c r="S28">
        <v>108</v>
      </c>
      <c r="T28">
        <v>46</v>
      </c>
      <c r="U28">
        <v>25</v>
      </c>
      <c r="V28">
        <v>0</v>
      </c>
      <c r="W28">
        <v>114</v>
      </c>
      <c r="X28">
        <v>2878</v>
      </c>
      <c r="Y28">
        <v>3192</v>
      </c>
      <c r="Z28">
        <v>3352</v>
      </c>
      <c r="AA28">
        <v>3066</v>
      </c>
      <c r="AB28">
        <v>2521</v>
      </c>
      <c r="AC28">
        <v>2142</v>
      </c>
      <c r="AD28">
        <v>1880</v>
      </c>
      <c r="AE28">
        <v>1619</v>
      </c>
      <c r="AF28">
        <v>1344</v>
      </c>
      <c r="AG28">
        <v>1069</v>
      </c>
      <c r="AH28">
        <v>943</v>
      </c>
      <c r="AI28">
        <v>735</v>
      </c>
      <c r="AJ28">
        <v>721</v>
      </c>
      <c r="AK28">
        <v>514</v>
      </c>
      <c r="AL28">
        <v>451</v>
      </c>
      <c r="AM28">
        <v>344</v>
      </c>
      <c r="AN28">
        <v>205</v>
      </c>
      <c r="AO28">
        <v>103</v>
      </c>
      <c r="AP28">
        <v>47</v>
      </c>
      <c r="AQ28">
        <v>36</v>
      </c>
      <c r="AR28">
        <v>5</v>
      </c>
      <c r="AS28">
        <v>123</v>
      </c>
    </row>
    <row r="29" spans="1:45">
      <c r="A29" t="s">
        <v>90</v>
      </c>
      <c r="B29">
        <v>11378</v>
      </c>
      <c r="C29">
        <v>11966</v>
      </c>
      <c r="D29">
        <v>12489</v>
      </c>
      <c r="E29">
        <v>11344</v>
      </c>
      <c r="F29">
        <v>8999</v>
      </c>
      <c r="G29">
        <v>8316</v>
      </c>
      <c r="H29">
        <v>8196</v>
      </c>
      <c r="I29">
        <v>7569</v>
      </c>
      <c r="J29">
        <v>6671</v>
      </c>
      <c r="K29">
        <v>5481</v>
      </c>
      <c r="L29">
        <v>4828</v>
      </c>
      <c r="M29">
        <v>3601</v>
      </c>
      <c r="N29">
        <v>3036</v>
      </c>
      <c r="O29">
        <v>2190</v>
      </c>
      <c r="P29">
        <v>1778</v>
      </c>
      <c r="Q29">
        <v>1176</v>
      </c>
      <c r="R29">
        <v>701</v>
      </c>
      <c r="S29">
        <v>327</v>
      </c>
      <c r="T29">
        <v>183</v>
      </c>
      <c r="U29">
        <v>44</v>
      </c>
      <c r="V29">
        <v>10</v>
      </c>
      <c r="W29">
        <v>999</v>
      </c>
      <c r="X29">
        <v>11115</v>
      </c>
      <c r="Y29">
        <v>11777</v>
      </c>
      <c r="Z29">
        <v>12107</v>
      </c>
      <c r="AA29">
        <v>11840</v>
      </c>
      <c r="AB29">
        <v>10969</v>
      </c>
      <c r="AC29">
        <v>10517</v>
      </c>
      <c r="AD29">
        <v>9975</v>
      </c>
      <c r="AE29">
        <v>9045</v>
      </c>
      <c r="AF29">
        <v>7827</v>
      </c>
      <c r="AG29">
        <v>6312</v>
      </c>
      <c r="AH29">
        <v>5429</v>
      </c>
      <c r="AI29">
        <v>3976</v>
      </c>
      <c r="AJ29">
        <v>3285</v>
      </c>
      <c r="AK29">
        <v>2396</v>
      </c>
      <c r="AL29">
        <v>1792</v>
      </c>
      <c r="AM29">
        <v>1308</v>
      </c>
      <c r="AN29">
        <v>887</v>
      </c>
      <c r="AO29">
        <v>442</v>
      </c>
      <c r="AP29">
        <v>211</v>
      </c>
      <c r="AQ29">
        <v>97</v>
      </c>
      <c r="AR29">
        <v>19</v>
      </c>
      <c r="AS29">
        <v>1015</v>
      </c>
    </row>
    <row r="30" spans="1:45">
      <c r="A30" t="s">
        <v>91</v>
      </c>
      <c r="B30">
        <v>4261</v>
      </c>
      <c r="C30">
        <v>4719</v>
      </c>
      <c r="D30">
        <v>4995</v>
      </c>
      <c r="E30">
        <v>4457</v>
      </c>
      <c r="F30">
        <v>2930</v>
      </c>
      <c r="G30">
        <v>2578</v>
      </c>
      <c r="H30">
        <v>2763</v>
      </c>
      <c r="I30">
        <v>2575</v>
      </c>
      <c r="J30">
        <v>2360</v>
      </c>
      <c r="K30">
        <v>2011</v>
      </c>
      <c r="L30">
        <v>1721</v>
      </c>
      <c r="M30">
        <v>1536</v>
      </c>
      <c r="N30">
        <v>1470</v>
      </c>
      <c r="O30">
        <v>1209</v>
      </c>
      <c r="P30">
        <v>1170</v>
      </c>
      <c r="Q30">
        <v>841</v>
      </c>
      <c r="R30">
        <v>560</v>
      </c>
      <c r="S30">
        <v>265</v>
      </c>
      <c r="T30">
        <v>126</v>
      </c>
      <c r="U30">
        <v>45</v>
      </c>
      <c r="V30">
        <v>12</v>
      </c>
      <c r="W30">
        <v>314</v>
      </c>
      <c r="X30">
        <v>4049</v>
      </c>
      <c r="Y30">
        <v>4493</v>
      </c>
      <c r="Z30">
        <v>5109</v>
      </c>
      <c r="AA30">
        <v>5171</v>
      </c>
      <c r="AB30">
        <v>4153</v>
      </c>
      <c r="AC30">
        <v>3721</v>
      </c>
      <c r="AD30">
        <v>3477</v>
      </c>
      <c r="AE30">
        <v>3335</v>
      </c>
      <c r="AF30">
        <v>2837</v>
      </c>
      <c r="AG30">
        <v>2511</v>
      </c>
      <c r="AH30">
        <v>2212</v>
      </c>
      <c r="AI30">
        <v>1740</v>
      </c>
      <c r="AJ30">
        <v>1703</v>
      </c>
      <c r="AK30">
        <v>1364</v>
      </c>
      <c r="AL30">
        <v>1193</v>
      </c>
      <c r="AM30">
        <v>932</v>
      </c>
      <c r="AN30">
        <v>634</v>
      </c>
      <c r="AO30">
        <v>319</v>
      </c>
      <c r="AP30">
        <v>141</v>
      </c>
      <c r="AQ30">
        <v>69</v>
      </c>
      <c r="AR30">
        <v>15</v>
      </c>
      <c r="AS30">
        <v>315</v>
      </c>
    </row>
    <row r="31" spans="1:45">
      <c r="A31" t="s">
        <v>92</v>
      </c>
      <c r="B31">
        <v>2262</v>
      </c>
      <c r="C31">
        <v>2346</v>
      </c>
      <c r="D31">
        <v>2542</v>
      </c>
      <c r="E31">
        <v>1678</v>
      </c>
      <c r="F31">
        <v>986</v>
      </c>
      <c r="G31">
        <v>900</v>
      </c>
      <c r="H31">
        <v>829</v>
      </c>
      <c r="I31">
        <v>799</v>
      </c>
      <c r="J31">
        <v>634</v>
      </c>
      <c r="K31">
        <v>575</v>
      </c>
      <c r="L31">
        <v>430</v>
      </c>
      <c r="M31">
        <v>396</v>
      </c>
      <c r="N31">
        <v>358</v>
      </c>
      <c r="O31">
        <v>301</v>
      </c>
      <c r="P31">
        <v>268</v>
      </c>
      <c r="Q31">
        <v>257</v>
      </c>
      <c r="R31">
        <v>148</v>
      </c>
      <c r="S31">
        <v>73</v>
      </c>
      <c r="T31">
        <v>40</v>
      </c>
      <c r="U31">
        <v>13</v>
      </c>
      <c r="V31">
        <v>5</v>
      </c>
      <c r="W31">
        <v>23</v>
      </c>
      <c r="X31">
        <v>2167</v>
      </c>
      <c r="Y31">
        <v>2224</v>
      </c>
      <c r="Z31">
        <v>2448</v>
      </c>
      <c r="AA31">
        <v>2118</v>
      </c>
      <c r="AB31">
        <v>1708</v>
      </c>
      <c r="AC31">
        <v>1331</v>
      </c>
      <c r="AD31">
        <v>1182</v>
      </c>
      <c r="AE31">
        <v>1061</v>
      </c>
      <c r="AF31">
        <v>885</v>
      </c>
      <c r="AG31">
        <v>708</v>
      </c>
      <c r="AH31">
        <v>575</v>
      </c>
      <c r="AI31">
        <v>452</v>
      </c>
      <c r="AJ31">
        <v>424</v>
      </c>
      <c r="AK31">
        <v>345</v>
      </c>
      <c r="AL31">
        <v>313</v>
      </c>
      <c r="AM31">
        <v>238</v>
      </c>
      <c r="AN31">
        <v>182</v>
      </c>
      <c r="AO31">
        <v>95</v>
      </c>
      <c r="AP31">
        <v>34</v>
      </c>
      <c r="AQ31">
        <v>17</v>
      </c>
      <c r="AR31">
        <v>3</v>
      </c>
      <c r="AS31">
        <v>28</v>
      </c>
    </row>
    <row r="32" spans="1:45">
      <c r="A32" t="s">
        <v>93</v>
      </c>
      <c r="B32">
        <v>6132</v>
      </c>
      <c r="C32">
        <v>6287</v>
      </c>
      <c r="D32">
        <v>7015</v>
      </c>
      <c r="E32">
        <v>5056</v>
      </c>
      <c r="F32">
        <v>3130</v>
      </c>
      <c r="G32">
        <v>2670</v>
      </c>
      <c r="H32">
        <v>2585</v>
      </c>
      <c r="I32">
        <v>2235</v>
      </c>
      <c r="J32">
        <v>2045</v>
      </c>
      <c r="K32">
        <v>1710</v>
      </c>
      <c r="L32">
        <v>1450</v>
      </c>
      <c r="M32">
        <v>1145</v>
      </c>
      <c r="N32">
        <v>1038</v>
      </c>
      <c r="O32">
        <v>837</v>
      </c>
      <c r="P32">
        <v>778</v>
      </c>
      <c r="Q32">
        <v>589</v>
      </c>
      <c r="R32">
        <v>424</v>
      </c>
      <c r="S32">
        <v>192</v>
      </c>
      <c r="T32">
        <v>63</v>
      </c>
      <c r="U32">
        <v>28</v>
      </c>
      <c r="V32">
        <v>6</v>
      </c>
      <c r="W32">
        <v>107</v>
      </c>
      <c r="X32">
        <v>5832</v>
      </c>
      <c r="Y32">
        <v>6215</v>
      </c>
      <c r="Z32">
        <v>6900</v>
      </c>
      <c r="AA32">
        <v>5917</v>
      </c>
      <c r="AB32">
        <v>4419</v>
      </c>
      <c r="AC32">
        <v>3652</v>
      </c>
      <c r="AD32">
        <v>3245</v>
      </c>
      <c r="AE32">
        <v>2763</v>
      </c>
      <c r="AF32">
        <v>2423</v>
      </c>
      <c r="AG32">
        <v>1928</v>
      </c>
      <c r="AH32">
        <v>1550</v>
      </c>
      <c r="AI32">
        <v>1204</v>
      </c>
      <c r="AJ32">
        <v>1149</v>
      </c>
      <c r="AK32">
        <v>896</v>
      </c>
      <c r="AL32">
        <v>796</v>
      </c>
      <c r="AM32">
        <v>585</v>
      </c>
      <c r="AN32">
        <v>411</v>
      </c>
      <c r="AO32">
        <v>228</v>
      </c>
      <c r="AP32">
        <v>84</v>
      </c>
      <c r="AQ32">
        <v>58</v>
      </c>
      <c r="AR32">
        <v>15</v>
      </c>
      <c r="AS32">
        <v>104</v>
      </c>
    </row>
    <row r="33" spans="1:45">
      <c r="A33" t="s">
        <v>94</v>
      </c>
      <c r="B33">
        <v>6110</v>
      </c>
      <c r="C33">
        <v>6264</v>
      </c>
      <c r="D33">
        <v>6103</v>
      </c>
      <c r="E33">
        <v>5102</v>
      </c>
      <c r="F33">
        <v>4125</v>
      </c>
      <c r="G33">
        <v>3751</v>
      </c>
      <c r="H33">
        <v>3538</v>
      </c>
      <c r="I33">
        <v>2864</v>
      </c>
      <c r="J33">
        <v>2379</v>
      </c>
      <c r="K33">
        <v>1955</v>
      </c>
      <c r="L33">
        <v>1665</v>
      </c>
      <c r="M33">
        <v>1220</v>
      </c>
      <c r="N33">
        <v>1034</v>
      </c>
      <c r="O33">
        <v>784</v>
      </c>
      <c r="P33">
        <v>645</v>
      </c>
      <c r="Q33">
        <v>473</v>
      </c>
      <c r="R33">
        <v>314</v>
      </c>
      <c r="S33">
        <v>137</v>
      </c>
      <c r="T33">
        <v>49</v>
      </c>
      <c r="U33">
        <v>19</v>
      </c>
      <c r="V33">
        <v>7</v>
      </c>
      <c r="W33">
        <v>677</v>
      </c>
      <c r="X33">
        <v>5933</v>
      </c>
      <c r="Y33">
        <v>6186</v>
      </c>
      <c r="Z33">
        <v>5989</v>
      </c>
      <c r="AA33">
        <v>5472</v>
      </c>
      <c r="AB33">
        <v>5122</v>
      </c>
      <c r="AC33">
        <v>4656</v>
      </c>
      <c r="AD33">
        <v>4133</v>
      </c>
      <c r="AE33">
        <v>3330</v>
      </c>
      <c r="AF33">
        <v>2795</v>
      </c>
      <c r="AG33">
        <v>2310</v>
      </c>
      <c r="AH33">
        <v>1813</v>
      </c>
      <c r="AI33">
        <v>1478</v>
      </c>
      <c r="AJ33">
        <v>1235</v>
      </c>
      <c r="AK33">
        <v>928</v>
      </c>
      <c r="AL33">
        <v>713</v>
      </c>
      <c r="AM33">
        <v>532</v>
      </c>
      <c r="AN33">
        <v>350</v>
      </c>
      <c r="AO33">
        <v>225</v>
      </c>
      <c r="AP33">
        <v>80</v>
      </c>
      <c r="AQ33">
        <v>36</v>
      </c>
      <c r="AR33">
        <v>16</v>
      </c>
      <c r="AS33">
        <v>670</v>
      </c>
    </row>
    <row r="34" spans="1:45">
      <c r="A34" t="s">
        <v>95</v>
      </c>
      <c r="B34">
        <v>3751</v>
      </c>
      <c r="C34">
        <v>3788</v>
      </c>
      <c r="D34">
        <v>3859</v>
      </c>
      <c r="E34">
        <v>2753</v>
      </c>
      <c r="F34">
        <v>1990</v>
      </c>
      <c r="G34">
        <v>1985</v>
      </c>
      <c r="H34">
        <v>2002</v>
      </c>
      <c r="I34">
        <v>1767</v>
      </c>
      <c r="J34">
        <v>1383</v>
      </c>
      <c r="K34">
        <v>1088</v>
      </c>
      <c r="L34">
        <v>927</v>
      </c>
      <c r="M34">
        <v>656</v>
      </c>
      <c r="N34">
        <v>553</v>
      </c>
      <c r="O34">
        <v>433</v>
      </c>
      <c r="P34">
        <v>363</v>
      </c>
      <c r="Q34">
        <v>225</v>
      </c>
      <c r="R34">
        <v>159</v>
      </c>
      <c r="S34">
        <v>76</v>
      </c>
      <c r="T34">
        <v>31</v>
      </c>
      <c r="U34">
        <v>18</v>
      </c>
      <c r="V34">
        <v>1</v>
      </c>
      <c r="W34">
        <v>89</v>
      </c>
      <c r="X34">
        <v>3595</v>
      </c>
      <c r="Y34">
        <v>3769</v>
      </c>
      <c r="Z34">
        <v>3830</v>
      </c>
      <c r="AA34">
        <v>3237</v>
      </c>
      <c r="AB34">
        <v>2937</v>
      </c>
      <c r="AC34">
        <v>2701</v>
      </c>
      <c r="AD34">
        <v>2446</v>
      </c>
      <c r="AE34">
        <v>2065</v>
      </c>
      <c r="AF34">
        <v>1594</v>
      </c>
      <c r="AG34">
        <v>1280</v>
      </c>
      <c r="AH34">
        <v>983</v>
      </c>
      <c r="AI34">
        <v>723</v>
      </c>
      <c r="AJ34">
        <v>609</v>
      </c>
      <c r="AK34">
        <v>474</v>
      </c>
      <c r="AL34">
        <v>366</v>
      </c>
      <c r="AM34">
        <v>266</v>
      </c>
      <c r="AN34">
        <v>174</v>
      </c>
      <c r="AO34">
        <v>95</v>
      </c>
      <c r="AP34">
        <v>51</v>
      </c>
      <c r="AQ34">
        <v>21</v>
      </c>
      <c r="AR34">
        <v>7</v>
      </c>
      <c r="AS34">
        <v>97</v>
      </c>
    </row>
    <row r="35" spans="1:45">
      <c r="A35" t="s">
        <v>96</v>
      </c>
      <c r="B35">
        <v>6559</v>
      </c>
      <c r="C35">
        <v>6821</v>
      </c>
      <c r="D35">
        <v>7253</v>
      </c>
      <c r="E35">
        <v>5203</v>
      </c>
      <c r="F35">
        <v>3432</v>
      </c>
      <c r="G35">
        <v>3017</v>
      </c>
      <c r="H35">
        <v>2854</v>
      </c>
      <c r="I35">
        <v>2508</v>
      </c>
      <c r="J35">
        <v>2111</v>
      </c>
      <c r="K35">
        <v>1817</v>
      </c>
      <c r="L35">
        <v>1457</v>
      </c>
      <c r="M35">
        <v>1090</v>
      </c>
      <c r="N35">
        <v>924</v>
      </c>
      <c r="O35">
        <v>747</v>
      </c>
      <c r="P35">
        <v>612</v>
      </c>
      <c r="Q35">
        <v>460</v>
      </c>
      <c r="R35">
        <v>289</v>
      </c>
      <c r="S35">
        <v>136</v>
      </c>
      <c r="T35">
        <v>65</v>
      </c>
      <c r="U35">
        <v>21</v>
      </c>
      <c r="V35">
        <v>3</v>
      </c>
      <c r="W35">
        <v>236</v>
      </c>
      <c r="X35">
        <v>6382</v>
      </c>
      <c r="Y35">
        <v>6723</v>
      </c>
      <c r="Z35">
        <v>7138</v>
      </c>
      <c r="AA35">
        <v>5898</v>
      </c>
      <c r="AB35">
        <v>4979</v>
      </c>
      <c r="AC35">
        <v>4107</v>
      </c>
      <c r="AD35">
        <v>3570</v>
      </c>
      <c r="AE35">
        <v>3216</v>
      </c>
      <c r="AF35">
        <v>2666</v>
      </c>
      <c r="AG35">
        <v>2121</v>
      </c>
      <c r="AH35">
        <v>1593</v>
      </c>
      <c r="AI35">
        <v>1237</v>
      </c>
      <c r="AJ35">
        <v>1118</v>
      </c>
      <c r="AK35">
        <v>879</v>
      </c>
      <c r="AL35">
        <v>708</v>
      </c>
      <c r="AM35">
        <v>524</v>
      </c>
      <c r="AN35">
        <v>336</v>
      </c>
      <c r="AO35">
        <v>175</v>
      </c>
      <c r="AP35">
        <v>86</v>
      </c>
      <c r="AQ35">
        <v>44</v>
      </c>
      <c r="AR35">
        <v>13</v>
      </c>
      <c r="AS35">
        <v>242</v>
      </c>
    </row>
    <row r="36" spans="1:45">
      <c r="A36" t="s">
        <v>97</v>
      </c>
      <c r="B36">
        <v>287</v>
      </c>
      <c r="C36">
        <v>290</v>
      </c>
      <c r="D36">
        <v>308</v>
      </c>
      <c r="E36">
        <v>229</v>
      </c>
      <c r="F36">
        <v>114</v>
      </c>
      <c r="G36">
        <v>116</v>
      </c>
      <c r="H36">
        <v>116</v>
      </c>
      <c r="I36">
        <v>122</v>
      </c>
      <c r="J36">
        <v>123</v>
      </c>
      <c r="K36">
        <v>76</v>
      </c>
      <c r="L36">
        <v>68</v>
      </c>
      <c r="M36">
        <v>56</v>
      </c>
      <c r="N36">
        <v>58</v>
      </c>
      <c r="O36">
        <v>69</v>
      </c>
      <c r="P36">
        <v>44</v>
      </c>
      <c r="Q36">
        <v>38</v>
      </c>
      <c r="R36">
        <v>26</v>
      </c>
      <c r="S36">
        <v>13</v>
      </c>
      <c r="T36">
        <v>6</v>
      </c>
      <c r="U36">
        <v>3</v>
      </c>
      <c r="V36">
        <v>1</v>
      </c>
      <c r="W36">
        <v>0</v>
      </c>
      <c r="X36">
        <v>264</v>
      </c>
      <c r="Y36">
        <v>281</v>
      </c>
      <c r="Z36">
        <v>306</v>
      </c>
      <c r="AA36">
        <v>252</v>
      </c>
      <c r="AB36">
        <v>190</v>
      </c>
      <c r="AC36">
        <v>156</v>
      </c>
      <c r="AD36">
        <v>166</v>
      </c>
      <c r="AE36">
        <v>122</v>
      </c>
      <c r="AF36">
        <v>127</v>
      </c>
      <c r="AG36">
        <v>87</v>
      </c>
      <c r="AH36">
        <v>73</v>
      </c>
      <c r="AI36">
        <v>71</v>
      </c>
      <c r="AJ36">
        <v>69</v>
      </c>
      <c r="AK36">
        <v>76</v>
      </c>
      <c r="AL36">
        <v>53</v>
      </c>
      <c r="AM36">
        <v>35</v>
      </c>
      <c r="AN36">
        <v>24</v>
      </c>
      <c r="AO36">
        <v>21</v>
      </c>
      <c r="AP36">
        <v>2</v>
      </c>
      <c r="AQ36">
        <v>1</v>
      </c>
      <c r="AR36">
        <v>1</v>
      </c>
      <c r="AS36">
        <v>4</v>
      </c>
    </row>
    <row r="37" spans="1:45">
      <c r="A37" t="s">
        <v>98</v>
      </c>
      <c r="B37">
        <v>4025</v>
      </c>
      <c r="C37">
        <v>4158</v>
      </c>
      <c r="D37">
        <v>4394</v>
      </c>
      <c r="E37">
        <v>3495</v>
      </c>
      <c r="F37">
        <v>2482</v>
      </c>
      <c r="G37">
        <v>2194</v>
      </c>
      <c r="H37">
        <v>2222</v>
      </c>
      <c r="I37">
        <v>2106</v>
      </c>
      <c r="J37">
        <v>1636</v>
      </c>
      <c r="K37">
        <v>1474</v>
      </c>
      <c r="L37">
        <v>1274</v>
      </c>
      <c r="M37">
        <v>868</v>
      </c>
      <c r="N37">
        <v>766</v>
      </c>
      <c r="O37">
        <v>591</v>
      </c>
      <c r="P37">
        <v>469</v>
      </c>
      <c r="Q37">
        <v>388</v>
      </c>
      <c r="R37">
        <v>236</v>
      </c>
      <c r="S37">
        <v>106</v>
      </c>
      <c r="T37">
        <v>44</v>
      </c>
      <c r="U37">
        <v>26</v>
      </c>
      <c r="V37">
        <v>5</v>
      </c>
      <c r="W37">
        <v>118</v>
      </c>
      <c r="X37">
        <v>4034</v>
      </c>
      <c r="Y37">
        <v>4030</v>
      </c>
      <c r="Z37">
        <v>4261</v>
      </c>
      <c r="AA37">
        <v>4091</v>
      </c>
      <c r="AB37">
        <v>3519</v>
      </c>
      <c r="AC37">
        <v>2989</v>
      </c>
      <c r="AD37">
        <v>2778</v>
      </c>
      <c r="AE37">
        <v>2379</v>
      </c>
      <c r="AF37">
        <v>2080</v>
      </c>
      <c r="AG37">
        <v>1647</v>
      </c>
      <c r="AH37">
        <v>1355</v>
      </c>
      <c r="AI37">
        <v>981</v>
      </c>
      <c r="AJ37">
        <v>901</v>
      </c>
      <c r="AK37">
        <v>680</v>
      </c>
      <c r="AL37">
        <v>498</v>
      </c>
      <c r="AM37">
        <v>408</v>
      </c>
      <c r="AN37">
        <v>239</v>
      </c>
      <c r="AO37">
        <v>122</v>
      </c>
      <c r="AP37">
        <v>74</v>
      </c>
      <c r="AQ37">
        <v>34</v>
      </c>
      <c r="AR37">
        <v>12</v>
      </c>
      <c r="AS37">
        <v>134</v>
      </c>
    </row>
    <row r="38" spans="1:45">
      <c r="A38" t="s">
        <v>99</v>
      </c>
      <c r="B38">
        <v>254</v>
      </c>
      <c r="C38">
        <v>279</v>
      </c>
      <c r="D38">
        <v>346</v>
      </c>
      <c r="E38">
        <v>308</v>
      </c>
      <c r="F38">
        <v>176</v>
      </c>
      <c r="G38">
        <v>159</v>
      </c>
      <c r="H38">
        <v>145</v>
      </c>
      <c r="I38">
        <v>139</v>
      </c>
      <c r="J38">
        <v>169</v>
      </c>
      <c r="K38">
        <v>133</v>
      </c>
      <c r="L38">
        <v>142</v>
      </c>
      <c r="M38">
        <v>99</v>
      </c>
      <c r="N38">
        <v>98</v>
      </c>
      <c r="O38">
        <v>120</v>
      </c>
      <c r="P38">
        <v>109</v>
      </c>
      <c r="Q38">
        <v>97</v>
      </c>
      <c r="R38">
        <v>58</v>
      </c>
      <c r="S38">
        <v>29</v>
      </c>
      <c r="T38">
        <v>12</v>
      </c>
      <c r="U38">
        <v>7</v>
      </c>
      <c r="V38">
        <v>0</v>
      </c>
      <c r="W38">
        <v>8</v>
      </c>
      <c r="X38">
        <v>258</v>
      </c>
      <c r="Y38">
        <v>301</v>
      </c>
      <c r="Z38">
        <v>351</v>
      </c>
      <c r="AA38">
        <v>387</v>
      </c>
      <c r="AB38">
        <v>301</v>
      </c>
      <c r="AC38">
        <v>233</v>
      </c>
      <c r="AD38">
        <v>218</v>
      </c>
      <c r="AE38">
        <v>205</v>
      </c>
      <c r="AF38">
        <v>225</v>
      </c>
      <c r="AG38">
        <v>180</v>
      </c>
      <c r="AH38">
        <v>153</v>
      </c>
      <c r="AI38">
        <v>135</v>
      </c>
      <c r="AJ38">
        <v>124</v>
      </c>
      <c r="AK38">
        <v>121</v>
      </c>
      <c r="AL38">
        <v>126</v>
      </c>
      <c r="AM38">
        <v>84</v>
      </c>
      <c r="AN38">
        <v>50</v>
      </c>
      <c r="AO38">
        <v>22</v>
      </c>
      <c r="AP38">
        <v>14</v>
      </c>
      <c r="AQ38">
        <v>5</v>
      </c>
      <c r="AR38">
        <v>2</v>
      </c>
      <c r="AS38">
        <v>7</v>
      </c>
    </row>
    <row r="39" spans="1:45">
      <c r="A39" t="s">
        <v>155</v>
      </c>
      <c r="B39">
        <v>8883</v>
      </c>
      <c r="C39">
        <v>8711</v>
      </c>
      <c r="D39">
        <v>9030</v>
      </c>
      <c r="E39">
        <v>7603</v>
      </c>
      <c r="F39">
        <v>6423</v>
      </c>
      <c r="G39">
        <v>5629</v>
      </c>
      <c r="H39">
        <v>5051</v>
      </c>
      <c r="I39">
        <v>4265</v>
      </c>
      <c r="J39">
        <v>3443</v>
      </c>
      <c r="K39">
        <v>2803</v>
      </c>
      <c r="L39">
        <v>2265</v>
      </c>
      <c r="M39">
        <v>1687</v>
      </c>
      <c r="N39">
        <v>1414</v>
      </c>
      <c r="O39">
        <v>1050</v>
      </c>
      <c r="P39">
        <v>887</v>
      </c>
      <c r="Q39">
        <v>625</v>
      </c>
      <c r="R39">
        <v>389</v>
      </c>
      <c r="S39">
        <v>195</v>
      </c>
      <c r="T39">
        <v>77</v>
      </c>
      <c r="U39">
        <v>45</v>
      </c>
      <c r="V39">
        <v>7</v>
      </c>
      <c r="W39">
        <v>581</v>
      </c>
      <c r="X39">
        <v>8870</v>
      </c>
      <c r="Y39">
        <v>8439</v>
      </c>
      <c r="Z39">
        <v>8767</v>
      </c>
      <c r="AA39">
        <v>8164</v>
      </c>
      <c r="AB39">
        <v>7593</v>
      </c>
      <c r="AC39">
        <v>6581</v>
      </c>
      <c r="AD39">
        <v>5620</v>
      </c>
      <c r="AE39">
        <v>4828</v>
      </c>
      <c r="AF39">
        <v>3812</v>
      </c>
      <c r="AG39">
        <v>3069</v>
      </c>
      <c r="AH39">
        <v>2528</v>
      </c>
      <c r="AI39">
        <v>1889</v>
      </c>
      <c r="AJ39">
        <v>1581</v>
      </c>
      <c r="AK39">
        <v>1206</v>
      </c>
      <c r="AL39">
        <v>922</v>
      </c>
      <c r="AM39">
        <v>746</v>
      </c>
      <c r="AN39">
        <v>459</v>
      </c>
      <c r="AO39">
        <v>247</v>
      </c>
      <c r="AP39">
        <v>93</v>
      </c>
      <c r="AQ39">
        <v>58</v>
      </c>
      <c r="AR39">
        <v>15</v>
      </c>
      <c r="AS39">
        <v>573</v>
      </c>
    </row>
    <row r="40" spans="1:45">
      <c r="A40" t="s">
        <v>101</v>
      </c>
      <c r="B40">
        <v>513</v>
      </c>
      <c r="C40">
        <v>512</v>
      </c>
      <c r="D40">
        <v>568</v>
      </c>
      <c r="E40">
        <v>495</v>
      </c>
      <c r="F40">
        <v>313</v>
      </c>
      <c r="G40">
        <v>266</v>
      </c>
      <c r="H40">
        <v>238</v>
      </c>
      <c r="I40">
        <v>271</v>
      </c>
      <c r="J40">
        <v>247</v>
      </c>
      <c r="K40">
        <v>223</v>
      </c>
      <c r="L40">
        <v>204</v>
      </c>
      <c r="M40">
        <v>162</v>
      </c>
      <c r="N40">
        <v>150</v>
      </c>
      <c r="O40">
        <v>146</v>
      </c>
      <c r="P40">
        <v>148</v>
      </c>
      <c r="Q40">
        <v>111</v>
      </c>
      <c r="R40">
        <v>85</v>
      </c>
      <c r="S40">
        <v>39</v>
      </c>
      <c r="T40">
        <v>19</v>
      </c>
      <c r="U40">
        <v>19</v>
      </c>
      <c r="V40">
        <v>2</v>
      </c>
      <c r="W40">
        <v>22</v>
      </c>
      <c r="X40">
        <v>461</v>
      </c>
      <c r="Y40">
        <v>524</v>
      </c>
      <c r="Z40">
        <v>556</v>
      </c>
      <c r="AA40">
        <v>584</v>
      </c>
      <c r="AB40">
        <v>488</v>
      </c>
      <c r="AC40">
        <v>406</v>
      </c>
      <c r="AD40">
        <v>353</v>
      </c>
      <c r="AE40">
        <v>307</v>
      </c>
      <c r="AF40">
        <v>314</v>
      </c>
      <c r="AG40">
        <v>287</v>
      </c>
      <c r="AH40">
        <v>234</v>
      </c>
      <c r="AI40">
        <v>185</v>
      </c>
      <c r="AJ40">
        <v>185</v>
      </c>
      <c r="AK40">
        <v>149</v>
      </c>
      <c r="AL40">
        <v>159</v>
      </c>
      <c r="AM40">
        <v>117</v>
      </c>
      <c r="AN40">
        <v>93</v>
      </c>
      <c r="AO40">
        <v>46</v>
      </c>
      <c r="AP40">
        <v>12</v>
      </c>
      <c r="AQ40">
        <v>15</v>
      </c>
      <c r="AR40">
        <v>2</v>
      </c>
      <c r="AS40">
        <v>22</v>
      </c>
    </row>
    <row r="41" spans="1:45">
      <c r="A41" t="s">
        <v>102</v>
      </c>
      <c r="B41">
        <v>1473</v>
      </c>
      <c r="C41">
        <v>1771</v>
      </c>
      <c r="D41">
        <v>2006</v>
      </c>
      <c r="E41">
        <v>1670</v>
      </c>
      <c r="F41">
        <v>991</v>
      </c>
      <c r="G41">
        <v>793</v>
      </c>
      <c r="H41">
        <v>858</v>
      </c>
      <c r="I41">
        <v>816</v>
      </c>
      <c r="J41">
        <v>793</v>
      </c>
      <c r="K41">
        <v>677</v>
      </c>
      <c r="L41">
        <v>669</v>
      </c>
      <c r="M41">
        <v>505</v>
      </c>
      <c r="N41">
        <v>533</v>
      </c>
      <c r="O41">
        <v>435</v>
      </c>
      <c r="P41">
        <v>378</v>
      </c>
      <c r="Q41">
        <v>322</v>
      </c>
      <c r="R41">
        <v>214</v>
      </c>
      <c r="S41">
        <v>108</v>
      </c>
      <c r="T41">
        <v>44</v>
      </c>
      <c r="U41">
        <v>14</v>
      </c>
      <c r="V41">
        <v>5</v>
      </c>
      <c r="W41">
        <v>38</v>
      </c>
      <c r="X41">
        <v>1486</v>
      </c>
      <c r="Y41">
        <v>1737</v>
      </c>
      <c r="Z41">
        <v>2021</v>
      </c>
      <c r="AA41">
        <v>2014</v>
      </c>
      <c r="AB41">
        <v>1577</v>
      </c>
      <c r="AC41">
        <v>1276</v>
      </c>
      <c r="AD41">
        <v>1142</v>
      </c>
      <c r="AE41">
        <v>1143</v>
      </c>
      <c r="AF41">
        <v>1030</v>
      </c>
      <c r="AG41">
        <v>857</v>
      </c>
      <c r="AH41">
        <v>756</v>
      </c>
      <c r="AI41">
        <v>615</v>
      </c>
      <c r="AJ41">
        <v>615</v>
      </c>
      <c r="AK41">
        <v>453</v>
      </c>
      <c r="AL41">
        <v>411</v>
      </c>
      <c r="AM41">
        <v>307</v>
      </c>
      <c r="AN41">
        <v>241</v>
      </c>
      <c r="AO41">
        <v>94</v>
      </c>
      <c r="AP41">
        <v>52</v>
      </c>
      <c r="AQ41">
        <v>30</v>
      </c>
      <c r="AR41">
        <v>4</v>
      </c>
      <c r="AS41">
        <v>40</v>
      </c>
    </row>
    <row r="42" spans="1:45">
      <c r="A42" t="s">
        <v>103</v>
      </c>
      <c r="B42">
        <v>1040</v>
      </c>
      <c r="C42">
        <v>1076</v>
      </c>
      <c r="D42">
        <v>1161</v>
      </c>
      <c r="E42">
        <v>897</v>
      </c>
      <c r="F42">
        <v>600</v>
      </c>
      <c r="G42">
        <v>533</v>
      </c>
      <c r="H42">
        <v>479</v>
      </c>
      <c r="I42">
        <v>373</v>
      </c>
      <c r="J42">
        <v>305</v>
      </c>
      <c r="K42">
        <v>289</v>
      </c>
      <c r="L42">
        <v>246</v>
      </c>
      <c r="M42">
        <v>158</v>
      </c>
      <c r="N42">
        <v>147</v>
      </c>
      <c r="O42">
        <v>125</v>
      </c>
      <c r="P42">
        <v>120</v>
      </c>
      <c r="Q42">
        <v>95</v>
      </c>
      <c r="R42">
        <v>47</v>
      </c>
      <c r="S42">
        <v>27</v>
      </c>
      <c r="T42">
        <v>5</v>
      </c>
      <c r="U42">
        <v>6</v>
      </c>
      <c r="V42">
        <v>0</v>
      </c>
      <c r="W42">
        <v>2</v>
      </c>
      <c r="X42">
        <v>981</v>
      </c>
      <c r="Y42">
        <v>1171</v>
      </c>
      <c r="Z42">
        <v>1163</v>
      </c>
      <c r="AA42">
        <v>1004</v>
      </c>
      <c r="AB42">
        <v>719</v>
      </c>
      <c r="AC42">
        <v>609</v>
      </c>
      <c r="AD42">
        <v>504</v>
      </c>
      <c r="AE42">
        <v>431</v>
      </c>
      <c r="AF42">
        <v>383</v>
      </c>
      <c r="AG42">
        <v>299</v>
      </c>
      <c r="AH42">
        <v>255</v>
      </c>
      <c r="AI42">
        <v>178</v>
      </c>
      <c r="AJ42">
        <v>183</v>
      </c>
      <c r="AK42">
        <v>159</v>
      </c>
      <c r="AL42">
        <v>140</v>
      </c>
      <c r="AM42">
        <v>96</v>
      </c>
      <c r="AN42">
        <v>72</v>
      </c>
      <c r="AO42">
        <v>24</v>
      </c>
      <c r="AP42">
        <v>15</v>
      </c>
      <c r="AQ42">
        <v>11</v>
      </c>
      <c r="AR42">
        <v>2</v>
      </c>
      <c r="AS42">
        <v>6</v>
      </c>
    </row>
    <row r="43" spans="1:45">
      <c r="A43" t="s">
        <v>104</v>
      </c>
      <c r="B43">
        <v>2642</v>
      </c>
      <c r="C43">
        <v>2707</v>
      </c>
      <c r="D43">
        <v>2643</v>
      </c>
      <c r="E43">
        <v>2532</v>
      </c>
      <c r="F43">
        <v>2015</v>
      </c>
      <c r="G43">
        <v>1835</v>
      </c>
      <c r="H43">
        <v>1952</v>
      </c>
      <c r="I43">
        <v>1737</v>
      </c>
      <c r="J43">
        <v>1455</v>
      </c>
      <c r="K43">
        <v>1210</v>
      </c>
      <c r="L43">
        <v>1010</v>
      </c>
      <c r="M43">
        <v>746</v>
      </c>
      <c r="N43">
        <v>615</v>
      </c>
      <c r="O43">
        <v>550</v>
      </c>
      <c r="P43">
        <v>474</v>
      </c>
      <c r="Q43">
        <v>309</v>
      </c>
      <c r="R43">
        <v>187</v>
      </c>
      <c r="S43">
        <v>99</v>
      </c>
      <c r="T43">
        <v>41</v>
      </c>
      <c r="U43">
        <v>17</v>
      </c>
      <c r="V43">
        <v>3</v>
      </c>
      <c r="W43">
        <v>349</v>
      </c>
      <c r="X43">
        <v>2525</v>
      </c>
      <c r="Y43">
        <v>2665</v>
      </c>
      <c r="Z43">
        <v>2733</v>
      </c>
      <c r="AA43">
        <v>2754</v>
      </c>
      <c r="AB43">
        <v>2454</v>
      </c>
      <c r="AC43">
        <v>2365</v>
      </c>
      <c r="AD43">
        <v>2330</v>
      </c>
      <c r="AE43">
        <v>2066</v>
      </c>
      <c r="AF43">
        <v>1686</v>
      </c>
      <c r="AG43">
        <v>1368</v>
      </c>
      <c r="AH43">
        <v>1134</v>
      </c>
      <c r="AI43">
        <v>835</v>
      </c>
      <c r="AJ43">
        <v>824</v>
      </c>
      <c r="AK43">
        <v>618</v>
      </c>
      <c r="AL43">
        <v>488</v>
      </c>
      <c r="AM43">
        <v>325</v>
      </c>
      <c r="AN43">
        <v>254</v>
      </c>
      <c r="AO43">
        <v>97</v>
      </c>
      <c r="AP43">
        <v>53</v>
      </c>
      <c r="AQ43">
        <v>15</v>
      </c>
      <c r="AR43">
        <v>6</v>
      </c>
      <c r="AS43">
        <v>354</v>
      </c>
    </row>
    <row r="44" spans="1:45">
      <c r="A44" t="s">
        <v>105</v>
      </c>
      <c r="B44">
        <v>6498</v>
      </c>
      <c r="C44">
        <v>6811</v>
      </c>
      <c r="D44">
        <v>7329</v>
      </c>
      <c r="E44">
        <v>6231</v>
      </c>
      <c r="F44">
        <v>4420</v>
      </c>
      <c r="G44">
        <v>3977</v>
      </c>
      <c r="H44">
        <v>3834</v>
      </c>
      <c r="I44">
        <v>3585</v>
      </c>
      <c r="J44">
        <v>3289</v>
      </c>
      <c r="K44">
        <v>2805</v>
      </c>
      <c r="L44">
        <v>2360</v>
      </c>
      <c r="M44">
        <v>1873</v>
      </c>
      <c r="N44">
        <v>1698</v>
      </c>
      <c r="O44">
        <v>1402</v>
      </c>
      <c r="P44">
        <v>1228</v>
      </c>
      <c r="Q44">
        <v>866</v>
      </c>
      <c r="R44">
        <v>604</v>
      </c>
      <c r="S44">
        <v>250</v>
      </c>
      <c r="T44">
        <v>131</v>
      </c>
      <c r="U44">
        <v>65</v>
      </c>
      <c r="V44">
        <v>17</v>
      </c>
      <c r="W44">
        <v>201</v>
      </c>
      <c r="X44">
        <v>6337</v>
      </c>
      <c r="Y44">
        <v>6727</v>
      </c>
      <c r="Z44">
        <v>7133</v>
      </c>
      <c r="AA44">
        <v>7230</v>
      </c>
      <c r="AB44">
        <v>6214</v>
      </c>
      <c r="AC44">
        <v>5426</v>
      </c>
      <c r="AD44">
        <v>5197</v>
      </c>
      <c r="AE44">
        <v>4648</v>
      </c>
      <c r="AF44">
        <v>4043</v>
      </c>
      <c r="AG44">
        <v>3330</v>
      </c>
      <c r="AH44">
        <v>2768</v>
      </c>
      <c r="AI44">
        <v>2121</v>
      </c>
      <c r="AJ44">
        <v>1972</v>
      </c>
      <c r="AK44">
        <v>1542</v>
      </c>
      <c r="AL44">
        <v>1352</v>
      </c>
      <c r="AM44">
        <v>955</v>
      </c>
      <c r="AN44">
        <v>663</v>
      </c>
      <c r="AO44">
        <v>349</v>
      </c>
      <c r="AP44">
        <v>159</v>
      </c>
      <c r="AQ44">
        <v>77</v>
      </c>
      <c r="AR44">
        <v>22</v>
      </c>
      <c r="AS44">
        <v>206</v>
      </c>
    </row>
    <row r="45" spans="1:45">
      <c r="A45" t="s">
        <v>106</v>
      </c>
      <c r="B45">
        <v>1176</v>
      </c>
      <c r="C45">
        <v>1237</v>
      </c>
      <c r="D45">
        <v>1363</v>
      </c>
      <c r="E45">
        <v>948</v>
      </c>
      <c r="F45">
        <v>658</v>
      </c>
      <c r="G45">
        <v>552</v>
      </c>
      <c r="H45">
        <v>540</v>
      </c>
      <c r="I45">
        <v>474</v>
      </c>
      <c r="J45">
        <v>435</v>
      </c>
      <c r="K45">
        <v>323</v>
      </c>
      <c r="L45">
        <v>294</v>
      </c>
      <c r="M45">
        <v>214</v>
      </c>
      <c r="N45">
        <v>230</v>
      </c>
      <c r="O45">
        <v>163</v>
      </c>
      <c r="P45">
        <v>184</v>
      </c>
      <c r="Q45">
        <v>159</v>
      </c>
      <c r="R45">
        <v>118</v>
      </c>
      <c r="S45">
        <v>51</v>
      </c>
      <c r="T45">
        <v>20</v>
      </c>
      <c r="U45">
        <v>13</v>
      </c>
      <c r="V45">
        <v>5</v>
      </c>
      <c r="W45">
        <v>28</v>
      </c>
      <c r="X45">
        <v>1116</v>
      </c>
      <c r="Y45">
        <v>1259</v>
      </c>
      <c r="Z45">
        <v>1251</v>
      </c>
      <c r="AA45">
        <v>1031</v>
      </c>
      <c r="AB45">
        <v>833</v>
      </c>
      <c r="AC45">
        <v>650</v>
      </c>
      <c r="AD45">
        <v>628</v>
      </c>
      <c r="AE45">
        <v>549</v>
      </c>
      <c r="AF45">
        <v>472</v>
      </c>
      <c r="AG45">
        <v>399</v>
      </c>
      <c r="AH45">
        <v>309</v>
      </c>
      <c r="AI45">
        <v>297</v>
      </c>
      <c r="AJ45">
        <v>273</v>
      </c>
      <c r="AK45">
        <v>187</v>
      </c>
      <c r="AL45">
        <v>230</v>
      </c>
      <c r="AM45">
        <v>170</v>
      </c>
      <c r="AN45">
        <v>125</v>
      </c>
      <c r="AO45">
        <v>64</v>
      </c>
      <c r="AP45">
        <v>36</v>
      </c>
      <c r="AQ45">
        <v>19</v>
      </c>
      <c r="AR45">
        <v>3</v>
      </c>
      <c r="AS45">
        <v>26</v>
      </c>
    </row>
    <row r="46" spans="1:45">
      <c r="A46" t="s">
        <v>107</v>
      </c>
      <c r="B46">
        <v>2883</v>
      </c>
      <c r="C46">
        <v>2887</v>
      </c>
      <c r="D46">
        <v>2826</v>
      </c>
      <c r="E46">
        <v>2391</v>
      </c>
      <c r="F46">
        <v>2067</v>
      </c>
      <c r="G46">
        <v>1898</v>
      </c>
      <c r="H46">
        <v>1760</v>
      </c>
      <c r="I46">
        <v>1476</v>
      </c>
      <c r="J46">
        <v>1233</v>
      </c>
      <c r="K46">
        <v>1026</v>
      </c>
      <c r="L46">
        <v>838</v>
      </c>
      <c r="M46">
        <v>651</v>
      </c>
      <c r="N46">
        <v>519</v>
      </c>
      <c r="O46">
        <v>383</v>
      </c>
      <c r="P46">
        <v>283</v>
      </c>
      <c r="Q46">
        <v>265</v>
      </c>
      <c r="R46">
        <v>142</v>
      </c>
      <c r="S46">
        <v>78</v>
      </c>
      <c r="T46">
        <v>24</v>
      </c>
      <c r="U46">
        <v>16</v>
      </c>
      <c r="V46">
        <v>5</v>
      </c>
      <c r="W46">
        <v>46</v>
      </c>
      <c r="X46">
        <v>2752</v>
      </c>
      <c r="Y46">
        <v>2856</v>
      </c>
      <c r="Z46">
        <v>2868</v>
      </c>
      <c r="AA46">
        <v>2529</v>
      </c>
      <c r="AB46">
        <v>2410</v>
      </c>
      <c r="AC46">
        <v>2337</v>
      </c>
      <c r="AD46">
        <v>2094</v>
      </c>
      <c r="AE46">
        <v>1818</v>
      </c>
      <c r="AF46">
        <v>1456</v>
      </c>
      <c r="AG46">
        <v>1142</v>
      </c>
      <c r="AH46">
        <v>970</v>
      </c>
      <c r="AI46">
        <v>669</v>
      </c>
      <c r="AJ46">
        <v>605</v>
      </c>
      <c r="AK46">
        <v>437</v>
      </c>
      <c r="AL46">
        <v>353</v>
      </c>
      <c r="AM46">
        <v>297</v>
      </c>
      <c r="AN46">
        <v>175</v>
      </c>
      <c r="AO46">
        <v>87</v>
      </c>
      <c r="AP46">
        <v>33</v>
      </c>
      <c r="AQ46">
        <v>21</v>
      </c>
      <c r="AR46">
        <v>7</v>
      </c>
      <c r="AS46">
        <v>40</v>
      </c>
    </row>
    <row r="47" spans="1:45">
      <c r="A47" t="s">
        <v>108</v>
      </c>
      <c r="B47">
        <v>695</v>
      </c>
      <c r="C47">
        <v>725</v>
      </c>
      <c r="D47">
        <v>795</v>
      </c>
      <c r="E47">
        <v>524</v>
      </c>
      <c r="F47">
        <v>281</v>
      </c>
      <c r="G47">
        <v>241</v>
      </c>
      <c r="H47">
        <v>230</v>
      </c>
      <c r="I47">
        <v>270</v>
      </c>
      <c r="J47">
        <v>204</v>
      </c>
      <c r="K47">
        <v>204</v>
      </c>
      <c r="L47">
        <v>153</v>
      </c>
      <c r="M47">
        <v>146</v>
      </c>
      <c r="N47">
        <v>169</v>
      </c>
      <c r="O47">
        <v>128</v>
      </c>
      <c r="P47">
        <v>113</v>
      </c>
      <c r="Q47">
        <v>76</v>
      </c>
      <c r="R47">
        <v>72</v>
      </c>
      <c r="S47">
        <v>27</v>
      </c>
      <c r="T47">
        <v>21</v>
      </c>
      <c r="U47">
        <v>10</v>
      </c>
      <c r="V47">
        <v>1</v>
      </c>
      <c r="W47">
        <v>4</v>
      </c>
      <c r="X47">
        <v>637</v>
      </c>
      <c r="Y47">
        <v>746</v>
      </c>
      <c r="Z47">
        <v>777</v>
      </c>
      <c r="AA47">
        <v>603</v>
      </c>
      <c r="AB47">
        <v>406</v>
      </c>
      <c r="AC47">
        <v>330</v>
      </c>
      <c r="AD47">
        <v>312</v>
      </c>
      <c r="AE47">
        <v>292</v>
      </c>
      <c r="AF47">
        <v>219</v>
      </c>
      <c r="AG47">
        <v>205</v>
      </c>
      <c r="AH47">
        <v>176</v>
      </c>
      <c r="AI47">
        <v>163</v>
      </c>
      <c r="AJ47">
        <v>176</v>
      </c>
      <c r="AK47">
        <v>128</v>
      </c>
      <c r="AL47">
        <v>113</v>
      </c>
      <c r="AM47">
        <v>80</v>
      </c>
      <c r="AN47">
        <v>70</v>
      </c>
      <c r="AO47">
        <v>30</v>
      </c>
      <c r="AP47">
        <v>19</v>
      </c>
      <c r="AQ47">
        <v>10</v>
      </c>
      <c r="AR47">
        <v>3</v>
      </c>
      <c r="AS47">
        <v>8</v>
      </c>
    </row>
    <row r="48" spans="1:45">
      <c r="A48" t="s">
        <v>109</v>
      </c>
      <c r="B48">
        <v>3210</v>
      </c>
      <c r="C48">
        <v>3491</v>
      </c>
      <c r="D48">
        <v>3590</v>
      </c>
      <c r="E48">
        <v>2993</v>
      </c>
      <c r="F48">
        <v>1881</v>
      </c>
      <c r="G48">
        <v>1730</v>
      </c>
      <c r="H48">
        <v>1768</v>
      </c>
      <c r="I48">
        <v>1577</v>
      </c>
      <c r="J48">
        <v>1336</v>
      </c>
      <c r="K48">
        <v>1268</v>
      </c>
      <c r="L48">
        <v>1078</v>
      </c>
      <c r="M48">
        <v>949</v>
      </c>
      <c r="N48">
        <v>913</v>
      </c>
      <c r="O48">
        <v>821</v>
      </c>
      <c r="P48">
        <v>772</v>
      </c>
      <c r="Q48">
        <v>588</v>
      </c>
      <c r="R48">
        <v>380</v>
      </c>
      <c r="S48">
        <v>207</v>
      </c>
      <c r="T48">
        <v>90</v>
      </c>
      <c r="U48">
        <v>35</v>
      </c>
      <c r="V48">
        <v>10</v>
      </c>
      <c r="W48">
        <v>236</v>
      </c>
      <c r="X48">
        <v>3106</v>
      </c>
      <c r="Y48">
        <v>3374</v>
      </c>
      <c r="Z48">
        <v>3685</v>
      </c>
      <c r="AA48">
        <v>3605</v>
      </c>
      <c r="AB48">
        <v>3052</v>
      </c>
      <c r="AC48">
        <v>2684</v>
      </c>
      <c r="AD48">
        <v>2482</v>
      </c>
      <c r="AE48">
        <v>2161</v>
      </c>
      <c r="AF48">
        <v>1790</v>
      </c>
      <c r="AG48">
        <v>1563</v>
      </c>
      <c r="AH48">
        <v>1398</v>
      </c>
      <c r="AI48">
        <v>1132</v>
      </c>
      <c r="AJ48">
        <v>1136</v>
      </c>
      <c r="AK48">
        <v>886</v>
      </c>
      <c r="AL48">
        <v>885</v>
      </c>
      <c r="AM48">
        <v>566</v>
      </c>
      <c r="AN48">
        <v>463</v>
      </c>
      <c r="AO48">
        <v>178</v>
      </c>
      <c r="AP48">
        <v>76</v>
      </c>
      <c r="AQ48">
        <v>38</v>
      </c>
      <c r="AR48">
        <v>7</v>
      </c>
      <c r="AS48">
        <v>257</v>
      </c>
    </row>
    <row r="49" spans="22:22">
      <c r="V49" s="5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"/>
  <dimension ref="A1:AW49"/>
  <sheetViews>
    <sheetView topLeftCell="AJ37" workbookViewId="0">
      <selection sqref="A1:AW48"/>
    </sheetView>
  </sheetViews>
  <sheetFormatPr baseColWidth="10" defaultColWidth="11.42578125" defaultRowHeight="12.75"/>
  <cols>
    <col min="1" max="1" width="39.85546875" bestFit="1" customWidth="1"/>
    <col min="49" max="49" width="18.140625" customWidth="1"/>
  </cols>
  <sheetData>
    <row r="1" spans="1:49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9">
      <c r="A2" t="s">
        <v>37</v>
      </c>
      <c r="B2">
        <v>277260</v>
      </c>
      <c r="C2">
        <v>293697</v>
      </c>
      <c r="D2">
        <v>293612</v>
      </c>
      <c r="E2">
        <v>281501</v>
      </c>
      <c r="F2">
        <v>230992</v>
      </c>
      <c r="G2">
        <v>196248</v>
      </c>
      <c r="H2">
        <v>187888</v>
      </c>
      <c r="I2">
        <v>181162</v>
      </c>
      <c r="J2">
        <v>150828</v>
      </c>
      <c r="K2">
        <v>123887</v>
      </c>
      <c r="L2">
        <v>105052</v>
      </c>
      <c r="M2">
        <v>82431</v>
      </c>
      <c r="N2">
        <v>65751</v>
      </c>
      <c r="O2">
        <v>49694</v>
      </c>
      <c r="P2">
        <v>40438</v>
      </c>
      <c r="Q2">
        <v>28292</v>
      </c>
      <c r="R2">
        <v>19159</v>
      </c>
      <c r="S2">
        <v>10738</v>
      </c>
      <c r="T2">
        <v>3616</v>
      </c>
      <c r="U2">
        <v>1403</v>
      </c>
      <c r="V2">
        <v>276</v>
      </c>
      <c r="W2">
        <v>15500</v>
      </c>
      <c r="X2">
        <v>270206</v>
      </c>
      <c r="Y2">
        <v>285424</v>
      </c>
      <c r="Z2">
        <v>286988</v>
      </c>
      <c r="AA2">
        <v>289464</v>
      </c>
      <c r="AB2">
        <v>262175</v>
      </c>
      <c r="AC2">
        <v>229043</v>
      </c>
      <c r="AD2">
        <v>219824</v>
      </c>
      <c r="AE2">
        <v>206525</v>
      </c>
      <c r="AF2">
        <v>173826</v>
      </c>
      <c r="AG2">
        <v>142578</v>
      </c>
      <c r="AH2">
        <v>120708</v>
      </c>
      <c r="AI2">
        <v>91969</v>
      </c>
      <c r="AJ2">
        <v>74478</v>
      </c>
      <c r="AK2">
        <v>55535</v>
      </c>
      <c r="AL2">
        <v>46212</v>
      </c>
      <c r="AM2">
        <v>32049</v>
      </c>
      <c r="AN2">
        <v>23203</v>
      </c>
      <c r="AO2">
        <v>13425</v>
      </c>
      <c r="AP2">
        <v>4987</v>
      </c>
      <c r="AQ2">
        <v>2185</v>
      </c>
      <c r="AR2">
        <v>490</v>
      </c>
      <c r="AS2">
        <v>15653</v>
      </c>
      <c r="AV2" t="s">
        <v>37</v>
      </c>
      <c r="AW2" t="b">
        <f>AV2=A2</f>
        <v>1</v>
      </c>
    </row>
    <row r="3" spans="1:49">
      <c r="A3" t="s">
        <v>44</v>
      </c>
      <c r="B3">
        <v>4356</v>
      </c>
      <c r="C3">
        <v>4561</v>
      </c>
      <c r="D3">
        <v>4704</v>
      </c>
      <c r="E3">
        <v>4430</v>
      </c>
      <c r="F3">
        <v>3355</v>
      </c>
      <c r="G3">
        <v>2673</v>
      </c>
      <c r="H3">
        <v>2640</v>
      </c>
      <c r="I3">
        <v>2547</v>
      </c>
      <c r="J3">
        <v>2119</v>
      </c>
      <c r="K3">
        <v>1842</v>
      </c>
      <c r="L3">
        <v>1526</v>
      </c>
      <c r="M3">
        <v>1340</v>
      </c>
      <c r="N3">
        <v>1073</v>
      </c>
      <c r="O3">
        <v>963</v>
      </c>
      <c r="P3">
        <v>840</v>
      </c>
      <c r="Q3">
        <v>508</v>
      </c>
      <c r="R3">
        <v>392</v>
      </c>
      <c r="S3">
        <v>233</v>
      </c>
      <c r="T3">
        <v>81</v>
      </c>
      <c r="U3">
        <v>30</v>
      </c>
      <c r="V3">
        <v>8</v>
      </c>
      <c r="W3">
        <v>60</v>
      </c>
      <c r="X3">
        <v>4265</v>
      </c>
      <c r="Y3">
        <v>4337</v>
      </c>
      <c r="Z3">
        <v>4648</v>
      </c>
      <c r="AA3">
        <v>4316</v>
      </c>
      <c r="AB3">
        <v>4107</v>
      </c>
      <c r="AC3">
        <v>3336</v>
      </c>
      <c r="AD3">
        <v>3461</v>
      </c>
      <c r="AE3">
        <v>2978</v>
      </c>
      <c r="AF3">
        <v>2567</v>
      </c>
      <c r="AG3">
        <v>2192</v>
      </c>
      <c r="AH3">
        <v>1843</v>
      </c>
      <c r="AI3">
        <v>1463</v>
      </c>
      <c r="AJ3">
        <v>1188</v>
      </c>
      <c r="AK3">
        <v>975</v>
      </c>
      <c r="AL3">
        <v>880</v>
      </c>
      <c r="AM3">
        <v>581</v>
      </c>
      <c r="AN3">
        <v>465</v>
      </c>
      <c r="AO3">
        <v>258</v>
      </c>
      <c r="AP3">
        <v>75</v>
      </c>
      <c r="AQ3">
        <v>37</v>
      </c>
      <c r="AR3">
        <v>13</v>
      </c>
      <c r="AS3">
        <v>66</v>
      </c>
      <c r="AU3">
        <v>1</v>
      </c>
      <c r="AV3" t="s">
        <v>44</v>
      </c>
      <c r="AW3" t="b">
        <f t="shared" ref="AW3:AW48" si="0">AV3=A3</f>
        <v>1</v>
      </c>
    </row>
    <row r="4" spans="1:49">
      <c r="A4" t="s">
        <v>46</v>
      </c>
      <c r="B4">
        <v>4846</v>
      </c>
      <c r="C4">
        <v>5243</v>
      </c>
      <c r="D4">
        <v>5368</v>
      </c>
      <c r="E4">
        <v>5297</v>
      </c>
      <c r="F4">
        <v>4207</v>
      </c>
      <c r="G4">
        <v>3238</v>
      </c>
      <c r="H4">
        <v>3235</v>
      </c>
      <c r="I4">
        <v>3322</v>
      </c>
      <c r="J4">
        <v>2841</v>
      </c>
      <c r="K4">
        <v>2590</v>
      </c>
      <c r="L4">
        <v>2442</v>
      </c>
      <c r="M4">
        <v>2000</v>
      </c>
      <c r="N4">
        <v>1750</v>
      </c>
      <c r="O4">
        <v>1437</v>
      </c>
      <c r="P4">
        <v>1332</v>
      </c>
      <c r="Q4">
        <v>1014</v>
      </c>
      <c r="R4">
        <v>714</v>
      </c>
      <c r="S4">
        <v>416</v>
      </c>
      <c r="T4">
        <v>163</v>
      </c>
      <c r="U4">
        <v>57</v>
      </c>
      <c r="V4">
        <v>18</v>
      </c>
      <c r="W4">
        <v>273</v>
      </c>
      <c r="X4">
        <v>4713</v>
      </c>
      <c r="Y4">
        <v>5042</v>
      </c>
      <c r="Z4">
        <v>5336</v>
      </c>
      <c r="AA4">
        <v>5306</v>
      </c>
      <c r="AB4">
        <v>4853</v>
      </c>
      <c r="AC4">
        <v>4099</v>
      </c>
      <c r="AD4">
        <v>4020</v>
      </c>
      <c r="AE4">
        <v>3931</v>
      </c>
      <c r="AF4">
        <v>3582</v>
      </c>
      <c r="AG4">
        <v>3194</v>
      </c>
      <c r="AH4">
        <v>2819</v>
      </c>
      <c r="AI4">
        <v>2320</v>
      </c>
      <c r="AJ4">
        <v>2007</v>
      </c>
      <c r="AK4">
        <v>1610</v>
      </c>
      <c r="AL4">
        <v>1473</v>
      </c>
      <c r="AM4">
        <v>1119</v>
      </c>
      <c r="AN4">
        <v>771</v>
      </c>
      <c r="AO4">
        <v>488</v>
      </c>
      <c r="AP4">
        <v>162</v>
      </c>
      <c r="AQ4">
        <v>78</v>
      </c>
      <c r="AR4">
        <v>23</v>
      </c>
      <c r="AS4">
        <v>281</v>
      </c>
      <c r="AU4">
        <v>2</v>
      </c>
      <c r="AV4" t="s">
        <v>46</v>
      </c>
      <c r="AW4" t="b">
        <f t="shared" si="0"/>
        <v>1</v>
      </c>
    </row>
    <row r="5" spans="1:49">
      <c r="A5" t="s">
        <v>48</v>
      </c>
      <c r="B5">
        <v>8734</v>
      </c>
      <c r="C5">
        <v>9137</v>
      </c>
      <c r="D5">
        <v>9232</v>
      </c>
      <c r="E5">
        <v>8368</v>
      </c>
      <c r="F5">
        <v>6392</v>
      </c>
      <c r="G5">
        <v>5354</v>
      </c>
      <c r="H5">
        <v>4982</v>
      </c>
      <c r="I5">
        <v>4797</v>
      </c>
      <c r="J5">
        <v>3981</v>
      </c>
      <c r="K5">
        <v>3235</v>
      </c>
      <c r="L5">
        <v>2773</v>
      </c>
      <c r="M5">
        <v>2074</v>
      </c>
      <c r="N5">
        <v>1821</v>
      </c>
      <c r="O5">
        <v>1490</v>
      </c>
      <c r="P5">
        <v>1214</v>
      </c>
      <c r="Q5">
        <v>896</v>
      </c>
      <c r="R5">
        <v>548</v>
      </c>
      <c r="S5">
        <v>291</v>
      </c>
      <c r="T5">
        <v>92</v>
      </c>
      <c r="U5">
        <v>23</v>
      </c>
      <c r="V5">
        <v>9</v>
      </c>
      <c r="W5">
        <v>435</v>
      </c>
      <c r="X5">
        <v>8361</v>
      </c>
      <c r="Y5">
        <v>8978</v>
      </c>
      <c r="Z5">
        <v>9261</v>
      </c>
      <c r="AA5">
        <v>9078</v>
      </c>
      <c r="AB5">
        <v>8022</v>
      </c>
      <c r="AC5">
        <v>6577</v>
      </c>
      <c r="AD5">
        <v>6030</v>
      </c>
      <c r="AE5">
        <v>5691</v>
      </c>
      <c r="AF5">
        <v>4739</v>
      </c>
      <c r="AG5">
        <v>3882</v>
      </c>
      <c r="AH5">
        <v>3351</v>
      </c>
      <c r="AI5">
        <v>2539</v>
      </c>
      <c r="AJ5">
        <v>2183</v>
      </c>
      <c r="AK5">
        <v>1720</v>
      </c>
      <c r="AL5">
        <v>1408</v>
      </c>
      <c r="AM5">
        <v>991</v>
      </c>
      <c r="AN5">
        <v>657</v>
      </c>
      <c r="AO5">
        <v>389</v>
      </c>
      <c r="AP5">
        <v>133</v>
      </c>
      <c r="AQ5">
        <v>57</v>
      </c>
      <c r="AR5">
        <v>12</v>
      </c>
      <c r="AS5">
        <v>446</v>
      </c>
      <c r="AU5">
        <v>3</v>
      </c>
      <c r="AV5" t="s">
        <v>48</v>
      </c>
      <c r="AW5" t="b">
        <f t="shared" si="0"/>
        <v>1</v>
      </c>
    </row>
    <row r="6" spans="1:49">
      <c r="A6" t="s">
        <v>50</v>
      </c>
      <c r="B6">
        <v>3422</v>
      </c>
      <c r="C6">
        <v>3638</v>
      </c>
      <c r="D6">
        <v>3472</v>
      </c>
      <c r="E6">
        <v>3355</v>
      </c>
      <c r="F6">
        <v>2699</v>
      </c>
      <c r="G6">
        <v>2313</v>
      </c>
      <c r="H6">
        <v>2253</v>
      </c>
      <c r="I6">
        <v>2031</v>
      </c>
      <c r="J6">
        <v>1596</v>
      </c>
      <c r="K6">
        <v>1461</v>
      </c>
      <c r="L6">
        <v>1174</v>
      </c>
      <c r="M6">
        <v>980</v>
      </c>
      <c r="N6">
        <v>764</v>
      </c>
      <c r="O6">
        <v>576</v>
      </c>
      <c r="P6">
        <v>504</v>
      </c>
      <c r="Q6">
        <v>414</v>
      </c>
      <c r="R6">
        <v>270</v>
      </c>
      <c r="S6">
        <v>152</v>
      </c>
      <c r="T6">
        <v>49</v>
      </c>
      <c r="U6">
        <v>22</v>
      </c>
      <c r="V6">
        <v>0</v>
      </c>
      <c r="W6">
        <v>32</v>
      </c>
      <c r="X6">
        <v>3355</v>
      </c>
      <c r="Y6">
        <v>3490</v>
      </c>
      <c r="Z6">
        <v>3361</v>
      </c>
      <c r="AA6">
        <v>3464</v>
      </c>
      <c r="AB6">
        <v>3336</v>
      </c>
      <c r="AC6">
        <v>2751</v>
      </c>
      <c r="AD6">
        <v>2634</v>
      </c>
      <c r="AE6">
        <v>2177</v>
      </c>
      <c r="AF6">
        <v>1878</v>
      </c>
      <c r="AG6">
        <v>1551</v>
      </c>
      <c r="AH6">
        <v>1385</v>
      </c>
      <c r="AI6">
        <v>1008</v>
      </c>
      <c r="AJ6">
        <v>727</v>
      </c>
      <c r="AK6">
        <v>606</v>
      </c>
      <c r="AL6">
        <v>566</v>
      </c>
      <c r="AM6">
        <v>384</v>
      </c>
      <c r="AN6">
        <v>305</v>
      </c>
      <c r="AO6">
        <v>150</v>
      </c>
      <c r="AP6">
        <v>59</v>
      </c>
      <c r="AQ6">
        <v>27</v>
      </c>
      <c r="AR6">
        <v>6</v>
      </c>
      <c r="AS6">
        <v>36</v>
      </c>
      <c r="AU6">
        <v>4</v>
      </c>
      <c r="AV6" t="s">
        <v>50</v>
      </c>
      <c r="AW6" t="b">
        <f t="shared" si="0"/>
        <v>1</v>
      </c>
    </row>
    <row r="7" spans="1:49">
      <c r="A7" t="s">
        <v>52</v>
      </c>
      <c r="B7">
        <v>4778</v>
      </c>
      <c r="C7">
        <v>4834</v>
      </c>
      <c r="D7">
        <v>4596</v>
      </c>
      <c r="E7">
        <v>4506</v>
      </c>
      <c r="F7">
        <v>3701</v>
      </c>
      <c r="G7">
        <v>3168</v>
      </c>
      <c r="H7">
        <v>2922</v>
      </c>
      <c r="I7">
        <v>2669</v>
      </c>
      <c r="J7">
        <v>2197</v>
      </c>
      <c r="K7">
        <v>1796</v>
      </c>
      <c r="L7">
        <v>1492</v>
      </c>
      <c r="M7">
        <v>1134</v>
      </c>
      <c r="N7">
        <v>920</v>
      </c>
      <c r="O7">
        <v>664</v>
      </c>
      <c r="P7">
        <v>619</v>
      </c>
      <c r="Q7">
        <v>472</v>
      </c>
      <c r="R7">
        <v>300</v>
      </c>
      <c r="S7">
        <v>144</v>
      </c>
      <c r="T7">
        <v>36</v>
      </c>
      <c r="U7">
        <v>20</v>
      </c>
      <c r="V7">
        <v>8</v>
      </c>
      <c r="W7">
        <v>62</v>
      </c>
      <c r="X7">
        <v>4617</v>
      </c>
      <c r="Y7">
        <v>4676</v>
      </c>
      <c r="Z7">
        <v>4384</v>
      </c>
      <c r="AA7">
        <v>4533</v>
      </c>
      <c r="AB7">
        <v>4292</v>
      </c>
      <c r="AC7">
        <v>3902</v>
      </c>
      <c r="AD7">
        <v>3495</v>
      </c>
      <c r="AE7">
        <v>3132</v>
      </c>
      <c r="AF7">
        <v>2563</v>
      </c>
      <c r="AG7">
        <v>2134</v>
      </c>
      <c r="AH7">
        <v>1699</v>
      </c>
      <c r="AI7">
        <v>1269</v>
      </c>
      <c r="AJ7">
        <v>975</v>
      </c>
      <c r="AK7">
        <v>761</v>
      </c>
      <c r="AL7">
        <v>687</v>
      </c>
      <c r="AM7">
        <v>457</v>
      </c>
      <c r="AN7">
        <v>357</v>
      </c>
      <c r="AO7">
        <v>175</v>
      </c>
      <c r="AP7">
        <v>74</v>
      </c>
      <c r="AQ7">
        <v>35</v>
      </c>
      <c r="AR7">
        <v>7</v>
      </c>
      <c r="AS7">
        <v>57</v>
      </c>
      <c r="AU7">
        <v>5</v>
      </c>
      <c r="AV7" t="s">
        <v>52</v>
      </c>
      <c r="AW7" t="b">
        <f t="shared" si="0"/>
        <v>1</v>
      </c>
    </row>
    <row r="8" spans="1:49">
      <c r="A8" t="s">
        <v>54</v>
      </c>
      <c r="B8">
        <v>298</v>
      </c>
      <c r="C8">
        <v>331</v>
      </c>
      <c r="D8">
        <v>326</v>
      </c>
      <c r="E8">
        <v>308</v>
      </c>
      <c r="F8">
        <v>192</v>
      </c>
      <c r="G8">
        <v>152</v>
      </c>
      <c r="H8">
        <v>134</v>
      </c>
      <c r="I8">
        <v>155</v>
      </c>
      <c r="J8">
        <v>134</v>
      </c>
      <c r="K8">
        <v>112</v>
      </c>
      <c r="L8">
        <v>109</v>
      </c>
      <c r="M8">
        <v>86</v>
      </c>
      <c r="N8">
        <v>75</v>
      </c>
      <c r="O8">
        <v>103</v>
      </c>
      <c r="P8">
        <v>94</v>
      </c>
      <c r="Q8">
        <v>52</v>
      </c>
      <c r="R8">
        <v>35</v>
      </c>
      <c r="S8">
        <v>38</v>
      </c>
      <c r="T8">
        <v>10</v>
      </c>
      <c r="U8">
        <v>4</v>
      </c>
      <c r="V8">
        <v>0</v>
      </c>
      <c r="W8">
        <v>0</v>
      </c>
      <c r="X8">
        <v>299</v>
      </c>
      <c r="Y8">
        <v>295</v>
      </c>
      <c r="Z8">
        <v>333</v>
      </c>
      <c r="AA8">
        <v>313</v>
      </c>
      <c r="AB8">
        <v>239</v>
      </c>
      <c r="AC8">
        <v>188</v>
      </c>
      <c r="AD8">
        <v>177</v>
      </c>
      <c r="AE8">
        <v>172</v>
      </c>
      <c r="AF8">
        <v>127</v>
      </c>
      <c r="AG8">
        <v>110</v>
      </c>
      <c r="AH8">
        <v>90</v>
      </c>
      <c r="AI8">
        <v>98</v>
      </c>
      <c r="AJ8">
        <v>86</v>
      </c>
      <c r="AK8">
        <v>99</v>
      </c>
      <c r="AL8">
        <v>90</v>
      </c>
      <c r="AM8">
        <v>54</v>
      </c>
      <c r="AN8">
        <v>39</v>
      </c>
      <c r="AO8">
        <v>38</v>
      </c>
      <c r="AP8">
        <v>7</v>
      </c>
      <c r="AQ8">
        <v>4</v>
      </c>
      <c r="AR8">
        <v>2</v>
      </c>
      <c r="AS8">
        <v>2</v>
      </c>
      <c r="AU8">
        <v>6</v>
      </c>
      <c r="AV8" t="s">
        <v>54</v>
      </c>
      <c r="AW8" t="b">
        <f t="shared" si="0"/>
        <v>1</v>
      </c>
    </row>
    <row r="9" spans="1:49">
      <c r="A9" t="s">
        <v>56</v>
      </c>
      <c r="B9">
        <v>22201</v>
      </c>
      <c r="C9">
        <v>23843</v>
      </c>
      <c r="D9">
        <v>23322</v>
      </c>
      <c r="E9">
        <v>22844</v>
      </c>
      <c r="F9">
        <v>20210</v>
      </c>
      <c r="G9">
        <v>17250</v>
      </c>
      <c r="H9">
        <v>16616</v>
      </c>
      <c r="I9">
        <v>16104</v>
      </c>
      <c r="J9">
        <v>13596</v>
      </c>
      <c r="K9">
        <v>11435</v>
      </c>
      <c r="L9">
        <v>9741</v>
      </c>
      <c r="M9">
        <v>7515</v>
      </c>
      <c r="N9">
        <v>5750</v>
      </c>
      <c r="O9">
        <v>3943</v>
      </c>
      <c r="P9">
        <v>2995</v>
      </c>
      <c r="Q9">
        <v>2073</v>
      </c>
      <c r="R9">
        <v>1339</v>
      </c>
      <c r="S9">
        <v>676</v>
      </c>
      <c r="T9">
        <v>231</v>
      </c>
      <c r="U9">
        <v>90</v>
      </c>
      <c r="V9">
        <v>9</v>
      </c>
      <c r="W9">
        <v>3241</v>
      </c>
      <c r="X9">
        <v>21742</v>
      </c>
      <c r="Y9">
        <v>22884</v>
      </c>
      <c r="Z9">
        <v>22667</v>
      </c>
      <c r="AA9">
        <v>23223</v>
      </c>
      <c r="AB9">
        <v>22102</v>
      </c>
      <c r="AC9">
        <v>19869</v>
      </c>
      <c r="AD9">
        <v>19563</v>
      </c>
      <c r="AE9">
        <v>18701</v>
      </c>
      <c r="AF9">
        <v>16057</v>
      </c>
      <c r="AG9">
        <v>13257</v>
      </c>
      <c r="AH9">
        <v>11509</v>
      </c>
      <c r="AI9">
        <v>8423</v>
      </c>
      <c r="AJ9">
        <v>6563</v>
      </c>
      <c r="AK9">
        <v>4548</v>
      </c>
      <c r="AL9">
        <v>3541</v>
      </c>
      <c r="AM9">
        <v>2354</v>
      </c>
      <c r="AN9">
        <v>1736</v>
      </c>
      <c r="AO9">
        <v>954</v>
      </c>
      <c r="AP9">
        <v>337</v>
      </c>
      <c r="AQ9">
        <v>155</v>
      </c>
      <c r="AR9">
        <v>34</v>
      </c>
      <c r="AS9">
        <v>3226</v>
      </c>
      <c r="AU9">
        <v>7</v>
      </c>
      <c r="AV9" t="s">
        <v>56</v>
      </c>
      <c r="AW9" t="b">
        <f t="shared" si="0"/>
        <v>1</v>
      </c>
    </row>
    <row r="10" spans="1:49">
      <c r="A10" t="s">
        <v>58</v>
      </c>
      <c r="B10">
        <v>1971</v>
      </c>
      <c r="C10">
        <v>1987</v>
      </c>
      <c r="D10">
        <v>2015</v>
      </c>
      <c r="E10">
        <v>1891</v>
      </c>
      <c r="F10">
        <v>1393</v>
      </c>
      <c r="G10">
        <v>1080</v>
      </c>
      <c r="H10">
        <v>1073</v>
      </c>
      <c r="I10">
        <v>1029</v>
      </c>
      <c r="J10">
        <v>911</v>
      </c>
      <c r="K10">
        <v>744</v>
      </c>
      <c r="L10">
        <v>720</v>
      </c>
      <c r="M10">
        <v>580</v>
      </c>
      <c r="N10">
        <v>541</v>
      </c>
      <c r="O10">
        <v>491</v>
      </c>
      <c r="P10">
        <v>410</v>
      </c>
      <c r="Q10">
        <v>285</v>
      </c>
      <c r="R10">
        <v>201</v>
      </c>
      <c r="S10">
        <v>125</v>
      </c>
      <c r="T10">
        <v>56</v>
      </c>
      <c r="U10">
        <v>25</v>
      </c>
      <c r="V10">
        <v>6</v>
      </c>
      <c r="W10">
        <v>12</v>
      </c>
      <c r="X10">
        <v>1896</v>
      </c>
      <c r="Y10">
        <v>1856</v>
      </c>
      <c r="Z10">
        <v>2001</v>
      </c>
      <c r="AA10">
        <v>2024</v>
      </c>
      <c r="AB10">
        <v>1895</v>
      </c>
      <c r="AC10">
        <v>1517</v>
      </c>
      <c r="AD10">
        <v>1343</v>
      </c>
      <c r="AE10">
        <v>1228</v>
      </c>
      <c r="AF10">
        <v>1090</v>
      </c>
      <c r="AG10">
        <v>944</v>
      </c>
      <c r="AH10">
        <v>791</v>
      </c>
      <c r="AI10">
        <v>737</v>
      </c>
      <c r="AJ10">
        <v>599</v>
      </c>
      <c r="AK10">
        <v>491</v>
      </c>
      <c r="AL10">
        <v>437</v>
      </c>
      <c r="AM10">
        <v>297</v>
      </c>
      <c r="AN10">
        <v>218</v>
      </c>
      <c r="AO10">
        <v>135</v>
      </c>
      <c r="AP10">
        <v>58</v>
      </c>
      <c r="AQ10">
        <v>19</v>
      </c>
      <c r="AR10">
        <v>5</v>
      </c>
      <c r="AS10">
        <v>18</v>
      </c>
      <c r="AU10">
        <v>8</v>
      </c>
      <c r="AV10" t="s">
        <v>58</v>
      </c>
      <c r="AW10" t="b">
        <f t="shared" si="0"/>
        <v>1</v>
      </c>
    </row>
    <row r="11" spans="1:49">
      <c r="A11" t="s">
        <v>60</v>
      </c>
      <c r="B11">
        <v>4121</v>
      </c>
      <c r="C11">
        <v>4561</v>
      </c>
      <c r="D11">
        <v>4601</v>
      </c>
      <c r="E11">
        <v>4254</v>
      </c>
      <c r="F11">
        <v>3177</v>
      </c>
      <c r="G11">
        <v>2476</v>
      </c>
      <c r="H11">
        <v>2346</v>
      </c>
      <c r="I11">
        <v>2236</v>
      </c>
      <c r="J11">
        <v>1827</v>
      </c>
      <c r="K11">
        <v>1545</v>
      </c>
      <c r="L11">
        <v>1314</v>
      </c>
      <c r="M11">
        <v>996</v>
      </c>
      <c r="N11">
        <v>808</v>
      </c>
      <c r="O11">
        <v>684</v>
      </c>
      <c r="P11">
        <v>567</v>
      </c>
      <c r="Q11">
        <v>384</v>
      </c>
      <c r="R11">
        <v>276</v>
      </c>
      <c r="S11">
        <v>162</v>
      </c>
      <c r="T11">
        <v>43</v>
      </c>
      <c r="U11">
        <v>14</v>
      </c>
      <c r="V11">
        <v>6</v>
      </c>
      <c r="W11">
        <v>32</v>
      </c>
      <c r="X11">
        <v>4165</v>
      </c>
      <c r="Y11">
        <v>4585</v>
      </c>
      <c r="Z11">
        <v>4559</v>
      </c>
      <c r="AA11">
        <v>4778</v>
      </c>
      <c r="AB11">
        <v>3999</v>
      </c>
      <c r="AC11">
        <v>3203</v>
      </c>
      <c r="AD11">
        <v>2979</v>
      </c>
      <c r="AE11">
        <v>2713</v>
      </c>
      <c r="AF11">
        <v>2269</v>
      </c>
      <c r="AG11">
        <v>1871</v>
      </c>
      <c r="AH11">
        <v>1512</v>
      </c>
      <c r="AI11">
        <v>1214</v>
      </c>
      <c r="AJ11">
        <v>983</v>
      </c>
      <c r="AK11">
        <v>738</v>
      </c>
      <c r="AL11">
        <v>675</v>
      </c>
      <c r="AM11">
        <v>441</v>
      </c>
      <c r="AN11">
        <v>341</v>
      </c>
      <c r="AO11">
        <v>193</v>
      </c>
      <c r="AP11">
        <v>69</v>
      </c>
      <c r="AQ11">
        <v>40</v>
      </c>
      <c r="AR11">
        <v>6</v>
      </c>
      <c r="AS11">
        <v>31</v>
      </c>
      <c r="AU11">
        <v>9</v>
      </c>
      <c r="AV11" t="s">
        <v>60</v>
      </c>
      <c r="AW11" t="b">
        <f t="shared" si="0"/>
        <v>1</v>
      </c>
    </row>
    <row r="12" spans="1:49">
      <c r="A12" t="s">
        <v>62</v>
      </c>
      <c r="B12">
        <v>596</v>
      </c>
      <c r="C12">
        <v>669</v>
      </c>
      <c r="D12">
        <v>577</v>
      </c>
      <c r="E12">
        <v>580</v>
      </c>
      <c r="F12">
        <v>412</v>
      </c>
      <c r="G12">
        <v>324</v>
      </c>
      <c r="H12">
        <v>344</v>
      </c>
      <c r="I12">
        <v>335</v>
      </c>
      <c r="J12">
        <v>304</v>
      </c>
      <c r="K12">
        <v>258</v>
      </c>
      <c r="L12">
        <v>233</v>
      </c>
      <c r="M12">
        <v>173</v>
      </c>
      <c r="N12">
        <v>129</v>
      </c>
      <c r="O12">
        <v>131</v>
      </c>
      <c r="P12">
        <v>102</v>
      </c>
      <c r="Q12">
        <v>111</v>
      </c>
      <c r="R12">
        <v>89</v>
      </c>
      <c r="S12">
        <v>40</v>
      </c>
      <c r="T12">
        <v>14</v>
      </c>
      <c r="U12">
        <v>5</v>
      </c>
      <c r="V12">
        <v>0</v>
      </c>
      <c r="W12">
        <v>36</v>
      </c>
      <c r="X12">
        <v>608</v>
      </c>
      <c r="Y12">
        <v>601</v>
      </c>
      <c r="Z12">
        <v>588</v>
      </c>
      <c r="AA12">
        <v>650</v>
      </c>
      <c r="AB12">
        <v>548</v>
      </c>
      <c r="AC12">
        <v>432</v>
      </c>
      <c r="AD12">
        <v>448</v>
      </c>
      <c r="AE12">
        <v>412</v>
      </c>
      <c r="AF12">
        <v>381</v>
      </c>
      <c r="AG12">
        <v>309</v>
      </c>
      <c r="AH12">
        <v>247</v>
      </c>
      <c r="AI12">
        <v>207</v>
      </c>
      <c r="AJ12">
        <v>189</v>
      </c>
      <c r="AK12">
        <v>140</v>
      </c>
      <c r="AL12">
        <v>138</v>
      </c>
      <c r="AM12">
        <v>114</v>
      </c>
      <c r="AN12">
        <v>99</v>
      </c>
      <c r="AO12">
        <v>52</v>
      </c>
      <c r="AP12">
        <v>22</v>
      </c>
      <c r="AQ12">
        <v>7</v>
      </c>
      <c r="AR12">
        <v>2</v>
      </c>
      <c r="AS12">
        <v>35</v>
      </c>
      <c r="AU12">
        <v>10</v>
      </c>
      <c r="AV12" t="s">
        <v>62</v>
      </c>
      <c r="AW12" t="b">
        <f t="shared" si="0"/>
        <v>1</v>
      </c>
    </row>
    <row r="13" spans="1:49">
      <c r="A13" t="s">
        <v>64</v>
      </c>
      <c r="B13">
        <v>4175</v>
      </c>
      <c r="C13">
        <v>4540</v>
      </c>
      <c r="D13">
        <v>4441</v>
      </c>
      <c r="E13">
        <v>4518</v>
      </c>
      <c r="F13">
        <v>3888</v>
      </c>
      <c r="G13">
        <v>3194</v>
      </c>
      <c r="H13">
        <v>3053</v>
      </c>
      <c r="I13">
        <v>2885</v>
      </c>
      <c r="J13">
        <v>2520</v>
      </c>
      <c r="K13">
        <v>2097</v>
      </c>
      <c r="L13">
        <v>1914</v>
      </c>
      <c r="M13">
        <v>1494</v>
      </c>
      <c r="N13">
        <v>1117</v>
      </c>
      <c r="O13">
        <v>833</v>
      </c>
      <c r="P13">
        <v>709</v>
      </c>
      <c r="Q13">
        <v>515</v>
      </c>
      <c r="R13">
        <v>342</v>
      </c>
      <c r="S13">
        <v>197</v>
      </c>
      <c r="T13">
        <v>69</v>
      </c>
      <c r="U13">
        <v>33</v>
      </c>
      <c r="V13">
        <v>2</v>
      </c>
      <c r="W13">
        <v>114</v>
      </c>
      <c r="X13">
        <v>4067</v>
      </c>
      <c r="Y13">
        <v>4331</v>
      </c>
      <c r="Z13">
        <v>4459</v>
      </c>
      <c r="AA13">
        <v>4568</v>
      </c>
      <c r="AB13">
        <v>4122</v>
      </c>
      <c r="AC13">
        <v>3649</v>
      </c>
      <c r="AD13">
        <v>3603</v>
      </c>
      <c r="AE13">
        <v>3489</v>
      </c>
      <c r="AF13">
        <v>2965</v>
      </c>
      <c r="AG13">
        <v>2358</v>
      </c>
      <c r="AH13">
        <v>2090</v>
      </c>
      <c r="AI13">
        <v>1625</v>
      </c>
      <c r="AJ13">
        <v>1269</v>
      </c>
      <c r="AK13">
        <v>898</v>
      </c>
      <c r="AL13">
        <v>777</v>
      </c>
      <c r="AM13">
        <v>591</v>
      </c>
      <c r="AN13">
        <v>428</v>
      </c>
      <c r="AO13">
        <v>233</v>
      </c>
      <c r="AP13">
        <v>77</v>
      </c>
      <c r="AQ13">
        <v>27</v>
      </c>
      <c r="AR13">
        <v>11</v>
      </c>
      <c r="AS13">
        <v>110</v>
      </c>
      <c r="AU13">
        <v>11</v>
      </c>
      <c r="AV13" t="s">
        <v>64</v>
      </c>
      <c r="AW13" t="b">
        <f t="shared" si="0"/>
        <v>1</v>
      </c>
    </row>
    <row r="14" spans="1:49">
      <c r="A14" t="s">
        <v>66</v>
      </c>
      <c r="B14">
        <v>1389</v>
      </c>
      <c r="C14">
        <v>1467</v>
      </c>
      <c r="D14">
        <v>1496</v>
      </c>
      <c r="E14">
        <v>1440</v>
      </c>
      <c r="F14">
        <v>1049</v>
      </c>
      <c r="G14">
        <v>816</v>
      </c>
      <c r="H14">
        <v>835</v>
      </c>
      <c r="I14">
        <v>783</v>
      </c>
      <c r="J14">
        <v>690</v>
      </c>
      <c r="K14">
        <v>576</v>
      </c>
      <c r="L14">
        <v>541</v>
      </c>
      <c r="M14">
        <v>419</v>
      </c>
      <c r="N14">
        <v>387</v>
      </c>
      <c r="O14">
        <v>322</v>
      </c>
      <c r="P14">
        <v>292</v>
      </c>
      <c r="Q14">
        <v>223</v>
      </c>
      <c r="R14">
        <v>131</v>
      </c>
      <c r="S14">
        <v>91</v>
      </c>
      <c r="T14">
        <v>39</v>
      </c>
      <c r="U14">
        <v>14</v>
      </c>
      <c r="V14">
        <v>2</v>
      </c>
      <c r="W14">
        <v>69</v>
      </c>
      <c r="X14">
        <v>1232</v>
      </c>
      <c r="Y14">
        <v>1345</v>
      </c>
      <c r="Z14">
        <v>1458</v>
      </c>
      <c r="AA14">
        <v>1541</v>
      </c>
      <c r="AB14">
        <v>1345</v>
      </c>
      <c r="AC14">
        <v>997</v>
      </c>
      <c r="AD14">
        <v>984</v>
      </c>
      <c r="AE14">
        <v>948</v>
      </c>
      <c r="AF14">
        <v>862</v>
      </c>
      <c r="AG14">
        <v>685</v>
      </c>
      <c r="AH14">
        <v>596</v>
      </c>
      <c r="AI14">
        <v>451</v>
      </c>
      <c r="AJ14">
        <v>458</v>
      </c>
      <c r="AK14">
        <v>349</v>
      </c>
      <c r="AL14">
        <v>350</v>
      </c>
      <c r="AM14">
        <v>253</v>
      </c>
      <c r="AN14">
        <v>155</v>
      </c>
      <c r="AO14">
        <v>94</v>
      </c>
      <c r="AP14">
        <v>40</v>
      </c>
      <c r="AQ14">
        <v>19</v>
      </c>
      <c r="AR14">
        <v>1</v>
      </c>
      <c r="AS14">
        <v>74</v>
      </c>
      <c r="AU14">
        <v>12</v>
      </c>
      <c r="AV14" t="s">
        <v>66</v>
      </c>
      <c r="AW14" t="b">
        <f t="shared" si="0"/>
        <v>1</v>
      </c>
    </row>
    <row r="15" spans="1:49">
      <c r="A15" t="s">
        <v>68</v>
      </c>
      <c r="B15">
        <v>1369</v>
      </c>
      <c r="C15">
        <v>1465</v>
      </c>
      <c r="D15">
        <v>1505</v>
      </c>
      <c r="E15">
        <v>1357</v>
      </c>
      <c r="F15">
        <v>852</v>
      </c>
      <c r="G15">
        <v>679</v>
      </c>
      <c r="H15">
        <v>711</v>
      </c>
      <c r="I15">
        <v>636</v>
      </c>
      <c r="J15">
        <v>535</v>
      </c>
      <c r="K15">
        <v>459</v>
      </c>
      <c r="L15">
        <v>408</v>
      </c>
      <c r="M15">
        <v>292</v>
      </c>
      <c r="N15">
        <v>240</v>
      </c>
      <c r="O15">
        <v>194</v>
      </c>
      <c r="P15">
        <v>145</v>
      </c>
      <c r="Q15">
        <v>127</v>
      </c>
      <c r="R15">
        <v>88</v>
      </c>
      <c r="S15">
        <v>40</v>
      </c>
      <c r="T15">
        <v>11</v>
      </c>
      <c r="U15">
        <v>11</v>
      </c>
      <c r="V15">
        <v>2</v>
      </c>
      <c r="W15">
        <v>3</v>
      </c>
      <c r="X15">
        <v>1283</v>
      </c>
      <c r="Y15">
        <v>1389</v>
      </c>
      <c r="Z15">
        <v>1460</v>
      </c>
      <c r="AA15">
        <v>1395</v>
      </c>
      <c r="AB15">
        <v>1164</v>
      </c>
      <c r="AC15">
        <v>937</v>
      </c>
      <c r="AD15">
        <v>881</v>
      </c>
      <c r="AE15">
        <v>749</v>
      </c>
      <c r="AF15">
        <v>688</v>
      </c>
      <c r="AG15">
        <v>502</v>
      </c>
      <c r="AH15">
        <v>448</v>
      </c>
      <c r="AI15">
        <v>334</v>
      </c>
      <c r="AJ15">
        <v>258</v>
      </c>
      <c r="AK15">
        <v>206</v>
      </c>
      <c r="AL15">
        <v>168</v>
      </c>
      <c r="AM15">
        <v>130</v>
      </c>
      <c r="AN15">
        <v>97</v>
      </c>
      <c r="AO15">
        <v>73</v>
      </c>
      <c r="AP15">
        <v>17</v>
      </c>
      <c r="AQ15">
        <v>9</v>
      </c>
      <c r="AR15">
        <v>3</v>
      </c>
      <c r="AS15">
        <v>4</v>
      </c>
      <c r="AU15">
        <v>13</v>
      </c>
      <c r="AV15" t="s">
        <v>68</v>
      </c>
      <c r="AW15" t="b">
        <f t="shared" si="0"/>
        <v>1</v>
      </c>
    </row>
    <row r="16" spans="1:49">
      <c r="A16" t="s">
        <v>154</v>
      </c>
      <c r="B16">
        <v>8453</v>
      </c>
      <c r="C16">
        <v>8716</v>
      </c>
      <c r="D16">
        <v>9094</v>
      </c>
      <c r="E16">
        <v>8138</v>
      </c>
      <c r="F16">
        <v>5787</v>
      </c>
      <c r="G16">
        <v>4647</v>
      </c>
      <c r="H16">
        <v>4410</v>
      </c>
      <c r="I16">
        <v>4141</v>
      </c>
      <c r="J16">
        <v>3476</v>
      </c>
      <c r="K16">
        <v>2934</v>
      </c>
      <c r="L16">
        <v>2402</v>
      </c>
      <c r="M16">
        <v>1842</v>
      </c>
      <c r="N16">
        <v>1492</v>
      </c>
      <c r="O16">
        <v>1263</v>
      </c>
      <c r="P16">
        <v>1018</v>
      </c>
      <c r="Q16">
        <v>778</v>
      </c>
      <c r="R16">
        <v>499</v>
      </c>
      <c r="S16">
        <v>296</v>
      </c>
      <c r="T16">
        <v>89</v>
      </c>
      <c r="U16">
        <v>37</v>
      </c>
      <c r="V16">
        <v>13</v>
      </c>
      <c r="W16">
        <v>366</v>
      </c>
      <c r="X16">
        <v>8227</v>
      </c>
      <c r="Y16">
        <v>8784</v>
      </c>
      <c r="Z16">
        <v>8713</v>
      </c>
      <c r="AA16">
        <v>8981</v>
      </c>
      <c r="AB16">
        <v>7471</v>
      </c>
      <c r="AC16">
        <v>6118</v>
      </c>
      <c r="AD16">
        <v>5613</v>
      </c>
      <c r="AE16">
        <v>4986</v>
      </c>
      <c r="AF16">
        <v>4162</v>
      </c>
      <c r="AG16">
        <v>3545</v>
      </c>
      <c r="AH16">
        <v>2786</v>
      </c>
      <c r="AI16">
        <v>2150</v>
      </c>
      <c r="AJ16">
        <v>1712</v>
      </c>
      <c r="AK16">
        <v>1391</v>
      </c>
      <c r="AL16">
        <v>1154</v>
      </c>
      <c r="AM16">
        <v>877</v>
      </c>
      <c r="AN16">
        <v>656</v>
      </c>
      <c r="AO16">
        <v>374</v>
      </c>
      <c r="AP16">
        <v>137</v>
      </c>
      <c r="AQ16">
        <v>59</v>
      </c>
      <c r="AR16">
        <v>8</v>
      </c>
      <c r="AS16">
        <v>378</v>
      </c>
      <c r="AU16">
        <v>14</v>
      </c>
      <c r="AV16" t="s">
        <v>154</v>
      </c>
      <c r="AW16" t="b">
        <f t="shared" si="0"/>
        <v>1</v>
      </c>
    </row>
    <row r="17" spans="1:49">
      <c r="A17" t="s">
        <v>72</v>
      </c>
      <c r="B17">
        <v>8077</v>
      </c>
      <c r="C17">
        <v>8399</v>
      </c>
      <c r="D17">
        <v>8264</v>
      </c>
      <c r="E17">
        <v>8898</v>
      </c>
      <c r="F17">
        <v>8046</v>
      </c>
      <c r="G17">
        <v>6604</v>
      </c>
      <c r="H17">
        <v>6017</v>
      </c>
      <c r="I17">
        <v>5795</v>
      </c>
      <c r="J17">
        <v>5027</v>
      </c>
      <c r="K17">
        <v>4165</v>
      </c>
      <c r="L17">
        <v>3483</v>
      </c>
      <c r="M17">
        <v>2595</v>
      </c>
      <c r="N17">
        <v>1984</v>
      </c>
      <c r="O17">
        <v>1373</v>
      </c>
      <c r="P17">
        <v>1119</v>
      </c>
      <c r="Q17">
        <v>694</v>
      </c>
      <c r="R17">
        <v>433</v>
      </c>
      <c r="S17">
        <v>236</v>
      </c>
      <c r="T17">
        <v>89</v>
      </c>
      <c r="U17">
        <v>18</v>
      </c>
      <c r="V17">
        <v>6</v>
      </c>
      <c r="W17">
        <v>1508</v>
      </c>
      <c r="X17">
        <v>8193</v>
      </c>
      <c r="Y17">
        <v>8045</v>
      </c>
      <c r="Z17">
        <v>8172</v>
      </c>
      <c r="AA17">
        <v>8944</v>
      </c>
      <c r="AB17">
        <v>8524</v>
      </c>
      <c r="AC17">
        <v>7467</v>
      </c>
      <c r="AD17">
        <v>6831</v>
      </c>
      <c r="AE17">
        <v>6712</v>
      </c>
      <c r="AF17">
        <v>5758</v>
      </c>
      <c r="AG17">
        <v>4608</v>
      </c>
      <c r="AH17">
        <v>3908</v>
      </c>
      <c r="AI17">
        <v>2879</v>
      </c>
      <c r="AJ17">
        <v>2258</v>
      </c>
      <c r="AK17">
        <v>1627</v>
      </c>
      <c r="AL17">
        <v>1286</v>
      </c>
      <c r="AM17">
        <v>903</v>
      </c>
      <c r="AN17">
        <v>662</v>
      </c>
      <c r="AO17">
        <v>374</v>
      </c>
      <c r="AP17">
        <v>137</v>
      </c>
      <c r="AQ17">
        <v>66</v>
      </c>
      <c r="AR17">
        <v>13</v>
      </c>
      <c r="AS17">
        <v>1512</v>
      </c>
      <c r="AU17">
        <v>15</v>
      </c>
      <c r="AV17" t="s">
        <v>72</v>
      </c>
      <c r="AW17" t="b">
        <f t="shared" si="0"/>
        <v>1</v>
      </c>
    </row>
    <row r="18" spans="1:49">
      <c r="A18" t="s">
        <v>74</v>
      </c>
      <c r="B18">
        <v>988</v>
      </c>
      <c r="C18">
        <v>1021</v>
      </c>
      <c r="D18">
        <v>1103</v>
      </c>
      <c r="E18">
        <v>1007</v>
      </c>
      <c r="F18">
        <v>717</v>
      </c>
      <c r="G18">
        <v>590</v>
      </c>
      <c r="H18">
        <v>593</v>
      </c>
      <c r="I18">
        <v>566</v>
      </c>
      <c r="J18">
        <v>462</v>
      </c>
      <c r="K18">
        <v>434</v>
      </c>
      <c r="L18">
        <v>352</v>
      </c>
      <c r="M18">
        <v>338</v>
      </c>
      <c r="N18">
        <v>290</v>
      </c>
      <c r="O18">
        <v>265</v>
      </c>
      <c r="P18">
        <v>275</v>
      </c>
      <c r="Q18">
        <v>166</v>
      </c>
      <c r="R18">
        <v>114</v>
      </c>
      <c r="S18">
        <v>74</v>
      </c>
      <c r="T18">
        <v>26</v>
      </c>
      <c r="U18">
        <v>9</v>
      </c>
      <c r="V18">
        <v>3</v>
      </c>
      <c r="W18">
        <v>28</v>
      </c>
      <c r="X18">
        <v>943</v>
      </c>
      <c r="Y18">
        <v>1058</v>
      </c>
      <c r="Z18">
        <v>1130</v>
      </c>
      <c r="AA18">
        <v>1043</v>
      </c>
      <c r="AB18">
        <v>950</v>
      </c>
      <c r="AC18">
        <v>771</v>
      </c>
      <c r="AD18">
        <v>795</v>
      </c>
      <c r="AE18">
        <v>733</v>
      </c>
      <c r="AF18">
        <v>625</v>
      </c>
      <c r="AG18">
        <v>539</v>
      </c>
      <c r="AH18">
        <v>446</v>
      </c>
      <c r="AI18">
        <v>363</v>
      </c>
      <c r="AJ18">
        <v>324</v>
      </c>
      <c r="AK18">
        <v>276</v>
      </c>
      <c r="AL18">
        <v>263</v>
      </c>
      <c r="AM18">
        <v>172</v>
      </c>
      <c r="AN18">
        <v>111</v>
      </c>
      <c r="AO18">
        <v>85</v>
      </c>
      <c r="AP18">
        <v>28</v>
      </c>
      <c r="AQ18">
        <v>13</v>
      </c>
      <c r="AR18">
        <v>0</v>
      </c>
      <c r="AS18">
        <v>28</v>
      </c>
      <c r="AU18">
        <v>16</v>
      </c>
      <c r="AV18" t="s">
        <v>74</v>
      </c>
      <c r="AW18" t="b">
        <f t="shared" si="0"/>
        <v>1</v>
      </c>
    </row>
    <row r="19" spans="1:49">
      <c r="A19" t="s">
        <v>76</v>
      </c>
      <c r="B19">
        <v>26360</v>
      </c>
      <c r="C19">
        <v>27712</v>
      </c>
      <c r="D19">
        <v>28437</v>
      </c>
      <c r="E19">
        <v>26754</v>
      </c>
      <c r="F19">
        <v>22552</v>
      </c>
      <c r="G19">
        <v>19158</v>
      </c>
      <c r="H19">
        <v>17942</v>
      </c>
      <c r="I19">
        <v>18323</v>
      </c>
      <c r="J19">
        <v>15166</v>
      </c>
      <c r="K19">
        <v>12486</v>
      </c>
      <c r="L19">
        <v>10335</v>
      </c>
      <c r="M19">
        <v>8247</v>
      </c>
      <c r="N19">
        <v>6504</v>
      </c>
      <c r="O19">
        <v>4598</v>
      </c>
      <c r="P19">
        <v>3513</v>
      </c>
      <c r="Q19">
        <v>2338</v>
      </c>
      <c r="R19">
        <v>1611</v>
      </c>
      <c r="S19">
        <v>918</v>
      </c>
      <c r="T19">
        <v>286</v>
      </c>
      <c r="U19">
        <v>112</v>
      </c>
      <c r="V19">
        <v>27</v>
      </c>
      <c r="W19">
        <v>1405</v>
      </c>
      <c r="X19">
        <v>25682</v>
      </c>
      <c r="Y19">
        <v>26819</v>
      </c>
      <c r="Z19">
        <v>27695</v>
      </c>
      <c r="AA19">
        <v>26935</v>
      </c>
      <c r="AB19">
        <v>24768</v>
      </c>
      <c r="AC19">
        <v>21976</v>
      </c>
      <c r="AD19">
        <v>21487</v>
      </c>
      <c r="AE19">
        <v>21148</v>
      </c>
      <c r="AF19">
        <v>17647</v>
      </c>
      <c r="AG19">
        <v>14304</v>
      </c>
      <c r="AH19">
        <v>12196</v>
      </c>
      <c r="AI19">
        <v>9016</v>
      </c>
      <c r="AJ19">
        <v>7416</v>
      </c>
      <c r="AK19">
        <v>5260</v>
      </c>
      <c r="AL19">
        <v>4208</v>
      </c>
      <c r="AM19">
        <v>2846</v>
      </c>
      <c r="AN19">
        <v>1954</v>
      </c>
      <c r="AO19">
        <v>1164</v>
      </c>
      <c r="AP19">
        <v>457</v>
      </c>
      <c r="AQ19">
        <v>208</v>
      </c>
      <c r="AR19">
        <v>44</v>
      </c>
      <c r="AS19">
        <v>1426</v>
      </c>
      <c r="AU19">
        <v>17</v>
      </c>
      <c r="AV19" t="s">
        <v>76</v>
      </c>
      <c r="AW19" t="b">
        <f t="shared" si="0"/>
        <v>1</v>
      </c>
    </row>
    <row r="20" spans="1:49">
      <c r="A20" t="s">
        <v>78</v>
      </c>
      <c r="B20">
        <v>1768</v>
      </c>
      <c r="C20">
        <v>1872</v>
      </c>
      <c r="D20">
        <v>1832</v>
      </c>
      <c r="E20">
        <v>1752</v>
      </c>
      <c r="F20">
        <v>1482</v>
      </c>
      <c r="G20">
        <v>1168</v>
      </c>
      <c r="H20">
        <v>1309</v>
      </c>
      <c r="I20">
        <v>1254</v>
      </c>
      <c r="J20">
        <v>1042</v>
      </c>
      <c r="K20">
        <v>847</v>
      </c>
      <c r="L20">
        <v>784</v>
      </c>
      <c r="M20">
        <v>578</v>
      </c>
      <c r="N20">
        <v>489</v>
      </c>
      <c r="O20">
        <v>458</v>
      </c>
      <c r="P20">
        <v>409</v>
      </c>
      <c r="Q20">
        <v>268</v>
      </c>
      <c r="R20">
        <v>187</v>
      </c>
      <c r="S20">
        <v>95</v>
      </c>
      <c r="T20">
        <v>37</v>
      </c>
      <c r="U20">
        <v>16</v>
      </c>
      <c r="V20">
        <v>2</v>
      </c>
      <c r="W20">
        <v>12</v>
      </c>
      <c r="X20">
        <v>1767</v>
      </c>
      <c r="Y20">
        <v>1812</v>
      </c>
      <c r="Z20">
        <v>1862</v>
      </c>
      <c r="AA20">
        <v>1795</v>
      </c>
      <c r="AB20">
        <v>1588</v>
      </c>
      <c r="AC20">
        <v>1462</v>
      </c>
      <c r="AD20">
        <v>1481</v>
      </c>
      <c r="AE20">
        <v>1413</v>
      </c>
      <c r="AF20">
        <v>1194</v>
      </c>
      <c r="AG20">
        <v>954</v>
      </c>
      <c r="AH20">
        <v>821</v>
      </c>
      <c r="AI20">
        <v>716</v>
      </c>
      <c r="AJ20">
        <v>551</v>
      </c>
      <c r="AK20">
        <v>435</v>
      </c>
      <c r="AL20">
        <v>410</v>
      </c>
      <c r="AM20">
        <v>271</v>
      </c>
      <c r="AN20">
        <v>210</v>
      </c>
      <c r="AO20">
        <v>103</v>
      </c>
      <c r="AP20">
        <v>35</v>
      </c>
      <c r="AQ20">
        <v>19</v>
      </c>
      <c r="AR20">
        <v>9</v>
      </c>
      <c r="AS20">
        <v>15</v>
      </c>
      <c r="AU20">
        <v>18</v>
      </c>
      <c r="AV20" t="s">
        <v>78</v>
      </c>
      <c r="AW20" t="b">
        <f t="shared" si="0"/>
        <v>1</v>
      </c>
    </row>
    <row r="21" spans="1:49">
      <c r="A21" t="s">
        <v>80</v>
      </c>
      <c r="B21">
        <v>2561</v>
      </c>
      <c r="C21">
        <v>2595</v>
      </c>
      <c r="D21">
        <v>2980</v>
      </c>
      <c r="E21">
        <v>2613</v>
      </c>
      <c r="F21">
        <v>1654</v>
      </c>
      <c r="G21">
        <v>1387</v>
      </c>
      <c r="H21">
        <v>1367</v>
      </c>
      <c r="I21">
        <v>1366</v>
      </c>
      <c r="J21">
        <v>1199</v>
      </c>
      <c r="K21">
        <v>1053</v>
      </c>
      <c r="L21">
        <v>934</v>
      </c>
      <c r="M21">
        <v>794</v>
      </c>
      <c r="N21">
        <v>702</v>
      </c>
      <c r="O21">
        <v>643</v>
      </c>
      <c r="P21">
        <v>606</v>
      </c>
      <c r="Q21">
        <v>448</v>
      </c>
      <c r="R21">
        <v>303</v>
      </c>
      <c r="S21">
        <v>209</v>
      </c>
      <c r="T21">
        <v>69</v>
      </c>
      <c r="U21">
        <v>22</v>
      </c>
      <c r="V21">
        <v>4</v>
      </c>
      <c r="W21">
        <v>46</v>
      </c>
      <c r="X21">
        <v>2569</v>
      </c>
      <c r="Y21">
        <v>2600</v>
      </c>
      <c r="Z21">
        <v>2957</v>
      </c>
      <c r="AA21">
        <v>3102</v>
      </c>
      <c r="AB21">
        <v>2662</v>
      </c>
      <c r="AC21">
        <v>1997</v>
      </c>
      <c r="AD21">
        <v>1736</v>
      </c>
      <c r="AE21">
        <v>1709</v>
      </c>
      <c r="AF21">
        <v>1485</v>
      </c>
      <c r="AG21">
        <v>1264</v>
      </c>
      <c r="AH21">
        <v>1120</v>
      </c>
      <c r="AI21">
        <v>894</v>
      </c>
      <c r="AJ21">
        <v>726</v>
      </c>
      <c r="AK21">
        <v>651</v>
      </c>
      <c r="AL21">
        <v>650</v>
      </c>
      <c r="AM21">
        <v>447</v>
      </c>
      <c r="AN21">
        <v>335</v>
      </c>
      <c r="AO21">
        <v>187</v>
      </c>
      <c r="AP21">
        <v>84</v>
      </c>
      <c r="AQ21">
        <v>44</v>
      </c>
      <c r="AR21">
        <v>8</v>
      </c>
      <c r="AS21">
        <v>50</v>
      </c>
      <c r="AU21">
        <v>19</v>
      </c>
      <c r="AV21" t="s">
        <v>80</v>
      </c>
      <c r="AW21" t="b">
        <f t="shared" si="0"/>
        <v>1</v>
      </c>
    </row>
    <row r="22" spans="1:49">
      <c r="A22" t="s">
        <v>82</v>
      </c>
      <c r="B22">
        <v>71812</v>
      </c>
      <c r="C22">
        <v>77226</v>
      </c>
      <c r="D22">
        <v>76059</v>
      </c>
      <c r="E22">
        <v>73696</v>
      </c>
      <c r="F22">
        <v>64073</v>
      </c>
      <c r="G22">
        <v>57923</v>
      </c>
      <c r="H22">
        <v>53929</v>
      </c>
      <c r="I22">
        <v>51553</v>
      </c>
      <c r="J22">
        <v>42911</v>
      </c>
      <c r="K22">
        <v>33719</v>
      </c>
      <c r="L22">
        <v>28000</v>
      </c>
      <c r="M22">
        <v>20526</v>
      </c>
      <c r="N22">
        <v>16114</v>
      </c>
      <c r="O22">
        <v>11003</v>
      </c>
      <c r="P22">
        <v>7809</v>
      </c>
      <c r="Q22">
        <v>5034</v>
      </c>
      <c r="R22">
        <v>3379</v>
      </c>
      <c r="S22">
        <v>1781</v>
      </c>
      <c r="T22">
        <v>639</v>
      </c>
      <c r="U22">
        <v>196</v>
      </c>
      <c r="V22">
        <v>35</v>
      </c>
      <c r="W22">
        <v>4364</v>
      </c>
      <c r="X22">
        <v>69569</v>
      </c>
      <c r="Y22">
        <v>74907</v>
      </c>
      <c r="Z22">
        <v>73095</v>
      </c>
      <c r="AA22">
        <v>74306</v>
      </c>
      <c r="AB22">
        <v>67372</v>
      </c>
      <c r="AC22">
        <v>62531</v>
      </c>
      <c r="AD22">
        <v>59525</v>
      </c>
      <c r="AE22">
        <v>56656</v>
      </c>
      <c r="AF22">
        <v>46732</v>
      </c>
      <c r="AG22">
        <v>37473</v>
      </c>
      <c r="AH22">
        <v>30946</v>
      </c>
      <c r="AI22">
        <v>22782</v>
      </c>
      <c r="AJ22">
        <v>17942</v>
      </c>
      <c r="AK22">
        <v>12425</v>
      </c>
      <c r="AL22">
        <v>9305</v>
      </c>
      <c r="AM22">
        <v>6291</v>
      </c>
      <c r="AN22">
        <v>4422</v>
      </c>
      <c r="AO22">
        <v>2588</v>
      </c>
      <c r="AP22">
        <v>979</v>
      </c>
      <c r="AQ22">
        <v>392</v>
      </c>
      <c r="AR22">
        <v>85</v>
      </c>
      <c r="AS22">
        <v>4376</v>
      </c>
      <c r="AU22">
        <v>20</v>
      </c>
      <c r="AV22" t="s">
        <v>82</v>
      </c>
      <c r="AW22" t="b">
        <f t="shared" si="0"/>
        <v>1</v>
      </c>
    </row>
    <row r="23" spans="1:49">
      <c r="A23" t="s">
        <v>84</v>
      </c>
      <c r="B23">
        <v>1970</v>
      </c>
      <c r="C23">
        <v>2224</v>
      </c>
      <c r="D23">
        <v>2223</v>
      </c>
      <c r="E23">
        <v>2057</v>
      </c>
      <c r="F23">
        <v>1846</v>
      </c>
      <c r="G23">
        <v>1663</v>
      </c>
      <c r="H23">
        <v>1721</v>
      </c>
      <c r="I23">
        <v>1845</v>
      </c>
      <c r="J23">
        <v>1446</v>
      </c>
      <c r="K23">
        <v>1247</v>
      </c>
      <c r="L23">
        <v>1043</v>
      </c>
      <c r="M23">
        <v>872</v>
      </c>
      <c r="N23">
        <v>753</v>
      </c>
      <c r="O23">
        <v>587</v>
      </c>
      <c r="P23">
        <v>553</v>
      </c>
      <c r="Q23">
        <v>420</v>
      </c>
      <c r="R23">
        <v>280</v>
      </c>
      <c r="S23">
        <v>166</v>
      </c>
      <c r="T23">
        <v>48</v>
      </c>
      <c r="U23">
        <v>20</v>
      </c>
      <c r="V23">
        <v>3</v>
      </c>
      <c r="W23">
        <v>295</v>
      </c>
      <c r="X23">
        <v>2008</v>
      </c>
      <c r="Y23">
        <v>2138</v>
      </c>
      <c r="Z23">
        <v>2104</v>
      </c>
      <c r="AA23">
        <v>2262</v>
      </c>
      <c r="AB23">
        <v>2113</v>
      </c>
      <c r="AC23">
        <v>2019</v>
      </c>
      <c r="AD23">
        <v>2030</v>
      </c>
      <c r="AE23">
        <v>2121</v>
      </c>
      <c r="AF23">
        <v>1768</v>
      </c>
      <c r="AG23">
        <v>1482</v>
      </c>
      <c r="AH23">
        <v>1295</v>
      </c>
      <c r="AI23">
        <v>1034</v>
      </c>
      <c r="AJ23">
        <v>948</v>
      </c>
      <c r="AK23">
        <v>715</v>
      </c>
      <c r="AL23">
        <v>597</v>
      </c>
      <c r="AM23">
        <v>481</v>
      </c>
      <c r="AN23">
        <v>365</v>
      </c>
      <c r="AO23">
        <v>200</v>
      </c>
      <c r="AP23">
        <v>75</v>
      </c>
      <c r="AQ23">
        <v>24</v>
      </c>
      <c r="AR23">
        <v>5</v>
      </c>
      <c r="AS23">
        <v>298</v>
      </c>
      <c r="AU23">
        <v>21</v>
      </c>
      <c r="AV23" t="s">
        <v>84</v>
      </c>
      <c r="AW23" t="b">
        <f t="shared" si="0"/>
        <v>1</v>
      </c>
    </row>
    <row r="24" spans="1:49">
      <c r="A24" t="s">
        <v>85</v>
      </c>
      <c r="B24">
        <v>1235</v>
      </c>
      <c r="C24">
        <v>1383</v>
      </c>
      <c r="D24">
        <v>1417</v>
      </c>
      <c r="E24">
        <v>1347</v>
      </c>
      <c r="F24">
        <v>885</v>
      </c>
      <c r="G24">
        <v>638</v>
      </c>
      <c r="H24">
        <v>608</v>
      </c>
      <c r="I24">
        <v>616</v>
      </c>
      <c r="J24">
        <v>501</v>
      </c>
      <c r="K24">
        <v>434</v>
      </c>
      <c r="L24">
        <v>393</v>
      </c>
      <c r="M24">
        <v>337</v>
      </c>
      <c r="N24">
        <v>259</v>
      </c>
      <c r="O24">
        <v>231</v>
      </c>
      <c r="P24">
        <v>202</v>
      </c>
      <c r="Q24">
        <v>152</v>
      </c>
      <c r="R24">
        <v>109</v>
      </c>
      <c r="S24">
        <v>80</v>
      </c>
      <c r="T24">
        <v>22</v>
      </c>
      <c r="U24">
        <v>9</v>
      </c>
      <c r="V24">
        <v>0</v>
      </c>
      <c r="W24">
        <v>12</v>
      </c>
      <c r="X24">
        <v>1248</v>
      </c>
      <c r="Y24">
        <v>1403</v>
      </c>
      <c r="Z24">
        <v>1415</v>
      </c>
      <c r="AA24">
        <v>1431</v>
      </c>
      <c r="AB24">
        <v>1106</v>
      </c>
      <c r="AC24">
        <v>886</v>
      </c>
      <c r="AD24">
        <v>750</v>
      </c>
      <c r="AE24">
        <v>622</v>
      </c>
      <c r="AF24">
        <v>578</v>
      </c>
      <c r="AG24">
        <v>480</v>
      </c>
      <c r="AH24">
        <v>402</v>
      </c>
      <c r="AI24">
        <v>324</v>
      </c>
      <c r="AJ24">
        <v>325</v>
      </c>
      <c r="AK24">
        <v>234</v>
      </c>
      <c r="AL24">
        <v>206</v>
      </c>
      <c r="AM24">
        <v>152</v>
      </c>
      <c r="AN24">
        <v>127</v>
      </c>
      <c r="AO24">
        <v>71</v>
      </c>
      <c r="AP24">
        <v>26</v>
      </c>
      <c r="AQ24">
        <v>10</v>
      </c>
      <c r="AR24">
        <v>3</v>
      </c>
      <c r="AS24">
        <v>14</v>
      </c>
      <c r="AU24">
        <v>22</v>
      </c>
      <c r="AV24" t="s">
        <v>85</v>
      </c>
      <c r="AW24" t="b">
        <f t="shared" si="0"/>
        <v>1</v>
      </c>
    </row>
    <row r="25" spans="1:49">
      <c r="A25" t="s">
        <v>86</v>
      </c>
      <c r="B25">
        <v>7484</v>
      </c>
      <c r="C25">
        <v>7660</v>
      </c>
      <c r="D25">
        <v>8168</v>
      </c>
      <c r="E25">
        <v>7666</v>
      </c>
      <c r="F25">
        <v>5889</v>
      </c>
      <c r="G25">
        <v>4535</v>
      </c>
      <c r="H25">
        <v>4643</v>
      </c>
      <c r="I25">
        <v>4519</v>
      </c>
      <c r="J25">
        <v>3730</v>
      </c>
      <c r="K25">
        <v>3133</v>
      </c>
      <c r="L25">
        <v>2784</v>
      </c>
      <c r="M25">
        <v>2256</v>
      </c>
      <c r="N25">
        <v>2175</v>
      </c>
      <c r="O25">
        <v>1722</v>
      </c>
      <c r="P25">
        <v>1540</v>
      </c>
      <c r="Q25">
        <v>1047</v>
      </c>
      <c r="R25">
        <v>765</v>
      </c>
      <c r="S25">
        <v>457</v>
      </c>
      <c r="T25">
        <v>176</v>
      </c>
      <c r="U25">
        <v>64</v>
      </c>
      <c r="V25">
        <v>8</v>
      </c>
      <c r="W25">
        <v>130</v>
      </c>
      <c r="X25">
        <v>7227</v>
      </c>
      <c r="Y25">
        <v>7565</v>
      </c>
      <c r="Z25">
        <v>8035</v>
      </c>
      <c r="AA25">
        <v>8097</v>
      </c>
      <c r="AB25">
        <v>7442</v>
      </c>
      <c r="AC25">
        <v>5922</v>
      </c>
      <c r="AD25">
        <v>5839</v>
      </c>
      <c r="AE25">
        <v>5534</v>
      </c>
      <c r="AF25">
        <v>4591</v>
      </c>
      <c r="AG25">
        <v>3893</v>
      </c>
      <c r="AH25">
        <v>3315</v>
      </c>
      <c r="AI25">
        <v>2765</v>
      </c>
      <c r="AJ25">
        <v>2492</v>
      </c>
      <c r="AK25">
        <v>1935</v>
      </c>
      <c r="AL25">
        <v>1736</v>
      </c>
      <c r="AM25">
        <v>1158</v>
      </c>
      <c r="AN25">
        <v>888</v>
      </c>
      <c r="AO25">
        <v>491</v>
      </c>
      <c r="AP25">
        <v>209</v>
      </c>
      <c r="AQ25">
        <v>92</v>
      </c>
      <c r="AR25">
        <v>16</v>
      </c>
      <c r="AS25">
        <v>143</v>
      </c>
      <c r="AU25">
        <v>23</v>
      </c>
      <c r="AV25" t="s">
        <v>86</v>
      </c>
      <c r="AW25" t="b">
        <f t="shared" si="0"/>
        <v>1</v>
      </c>
    </row>
    <row r="26" spans="1:49">
      <c r="A26" t="s">
        <v>87</v>
      </c>
      <c r="B26">
        <v>538</v>
      </c>
      <c r="C26">
        <v>510</v>
      </c>
      <c r="D26">
        <v>571</v>
      </c>
      <c r="E26">
        <v>485</v>
      </c>
      <c r="F26">
        <v>406</v>
      </c>
      <c r="G26">
        <v>364</v>
      </c>
      <c r="H26">
        <v>338</v>
      </c>
      <c r="I26">
        <v>330</v>
      </c>
      <c r="J26">
        <v>303</v>
      </c>
      <c r="K26">
        <v>248</v>
      </c>
      <c r="L26">
        <v>217</v>
      </c>
      <c r="M26">
        <v>188</v>
      </c>
      <c r="N26">
        <v>179</v>
      </c>
      <c r="O26">
        <v>144</v>
      </c>
      <c r="P26">
        <v>134</v>
      </c>
      <c r="Q26">
        <v>88</v>
      </c>
      <c r="R26">
        <v>76</v>
      </c>
      <c r="S26">
        <v>46</v>
      </c>
      <c r="T26">
        <v>18</v>
      </c>
      <c r="U26">
        <v>7</v>
      </c>
      <c r="V26">
        <v>2</v>
      </c>
      <c r="W26">
        <v>9</v>
      </c>
      <c r="X26">
        <v>533</v>
      </c>
      <c r="Y26">
        <v>520</v>
      </c>
      <c r="Z26">
        <v>569</v>
      </c>
      <c r="AA26">
        <v>584</v>
      </c>
      <c r="AB26">
        <v>514</v>
      </c>
      <c r="AC26">
        <v>465</v>
      </c>
      <c r="AD26">
        <v>470</v>
      </c>
      <c r="AE26">
        <v>404</v>
      </c>
      <c r="AF26">
        <v>360</v>
      </c>
      <c r="AG26">
        <v>288</v>
      </c>
      <c r="AH26">
        <v>261</v>
      </c>
      <c r="AI26">
        <v>232</v>
      </c>
      <c r="AJ26">
        <v>185</v>
      </c>
      <c r="AK26">
        <v>171</v>
      </c>
      <c r="AL26">
        <v>158</v>
      </c>
      <c r="AM26">
        <v>90</v>
      </c>
      <c r="AN26">
        <v>85</v>
      </c>
      <c r="AO26">
        <v>38</v>
      </c>
      <c r="AP26">
        <v>18</v>
      </c>
      <c r="AQ26">
        <v>11</v>
      </c>
      <c r="AR26">
        <v>1</v>
      </c>
      <c r="AS26">
        <v>11</v>
      </c>
      <c r="AU26">
        <v>24</v>
      </c>
      <c r="AV26" t="s">
        <v>87</v>
      </c>
      <c r="AW26" t="b">
        <f t="shared" si="0"/>
        <v>1</v>
      </c>
    </row>
    <row r="27" spans="1:49">
      <c r="A27" t="s">
        <v>88</v>
      </c>
      <c r="B27">
        <v>4002</v>
      </c>
      <c r="C27">
        <v>4141</v>
      </c>
      <c r="D27">
        <v>3928</v>
      </c>
      <c r="E27">
        <v>3626</v>
      </c>
      <c r="F27">
        <v>3124</v>
      </c>
      <c r="G27">
        <v>2852</v>
      </c>
      <c r="H27">
        <v>2704</v>
      </c>
      <c r="I27">
        <v>2257</v>
      </c>
      <c r="J27">
        <v>1736</v>
      </c>
      <c r="K27">
        <v>1353</v>
      </c>
      <c r="L27">
        <v>1032</v>
      </c>
      <c r="M27">
        <v>825</v>
      </c>
      <c r="N27">
        <v>639</v>
      </c>
      <c r="O27">
        <v>510</v>
      </c>
      <c r="P27">
        <v>348</v>
      </c>
      <c r="Q27">
        <v>276</v>
      </c>
      <c r="R27">
        <v>185</v>
      </c>
      <c r="S27">
        <v>94</v>
      </c>
      <c r="T27">
        <v>34</v>
      </c>
      <c r="U27">
        <v>18</v>
      </c>
      <c r="V27">
        <v>4</v>
      </c>
      <c r="W27">
        <v>94</v>
      </c>
      <c r="X27">
        <v>3891</v>
      </c>
      <c r="Y27">
        <v>4003</v>
      </c>
      <c r="Z27">
        <v>3840</v>
      </c>
      <c r="AA27">
        <v>3641</v>
      </c>
      <c r="AB27">
        <v>3353</v>
      </c>
      <c r="AC27">
        <v>3260</v>
      </c>
      <c r="AD27">
        <v>2897</v>
      </c>
      <c r="AE27">
        <v>2396</v>
      </c>
      <c r="AF27">
        <v>1852</v>
      </c>
      <c r="AG27">
        <v>1482</v>
      </c>
      <c r="AH27">
        <v>1138</v>
      </c>
      <c r="AI27">
        <v>927</v>
      </c>
      <c r="AJ27">
        <v>707</v>
      </c>
      <c r="AK27">
        <v>523</v>
      </c>
      <c r="AL27">
        <v>389</v>
      </c>
      <c r="AM27">
        <v>276</v>
      </c>
      <c r="AN27">
        <v>168</v>
      </c>
      <c r="AO27">
        <v>112</v>
      </c>
      <c r="AP27">
        <v>46</v>
      </c>
      <c r="AQ27">
        <v>17</v>
      </c>
      <c r="AR27">
        <v>2</v>
      </c>
      <c r="AS27">
        <v>93</v>
      </c>
      <c r="AU27">
        <v>25</v>
      </c>
      <c r="AV27" t="s">
        <v>88</v>
      </c>
      <c r="AW27" t="b">
        <f t="shared" si="0"/>
        <v>1</v>
      </c>
    </row>
    <row r="28" spans="1:49">
      <c r="A28" t="s">
        <v>89</v>
      </c>
      <c r="B28">
        <v>3079</v>
      </c>
      <c r="C28">
        <v>3174</v>
      </c>
      <c r="D28">
        <v>3212</v>
      </c>
      <c r="E28">
        <v>3173</v>
      </c>
      <c r="F28">
        <v>2343</v>
      </c>
      <c r="G28">
        <v>1877</v>
      </c>
      <c r="H28">
        <v>1794</v>
      </c>
      <c r="I28">
        <v>1746</v>
      </c>
      <c r="J28">
        <v>1366</v>
      </c>
      <c r="K28">
        <v>1168</v>
      </c>
      <c r="L28">
        <v>1018</v>
      </c>
      <c r="M28">
        <v>807</v>
      </c>
      <c r="N28">
        <v>682</v>
      </c>
      <c r="O28">
        <v>533</v>
      </c>
      <c r="P28">
        <v>475</v>
      </c>
      <c r="Q28">
        <v>350</v>
      </c>
      <c r="R28">
        <v>240</v>
      </c>
      <c r="S28">
        <v>137</v>
      </c>
      <c r="T28">
        <v>49</v>
      </c>
      <c r="U28">
        <v>21</v>
      </c>
      <c r="V28">
        <v>4</v>
      </c>
      <c r="W28">
        <v>26</v>
      </c>
      <c r="X28">
        <v>2925</v>
      </c>
      <c r="Y28">
        <v>3138</v>
      </c>
      <c r="Z28">
        <v>3244</v>
      </c>
      <c r="AA28">
        <v>3210</v>
      </c>
      <c r="AB28">
        <v>2832</v>
      </c>
      <c r="AC28">
        <v>2301</v>
      </c>
      <c r="AD28">
        <v>2104</v>
      </c>
      <c r="AE28">
        <v>1877</v>
      </c>
      <c r="AF28">
        <v>1575</v>
      </c>
      <c r="AG28">
        <v>1327</v>
      </c>
      <c r="AH28">
        <v>1090</v>
      </c>
      <c r="AI28">
        <v>901</v>
      </c>
      <c r="AJ28">
        <v>757</v>
      </c>
      <c r="AK28">
        <v>602</v>
      </c>
      <c r="AL28">
        <v>525</v>
      </c>
      <c r="AM28">
        <v>402</v>
      </c>
      <c r="AN28">
        <v>286</v>
      </c>
      <c r="AO28">
        <v>151</v>
      </c>
      <c r="AP28">
        <v>73</v>
      </c>
      <c r="AQ28">
        <v>27</v>
      </c>
      <c r="AR28">
        <v>5</v>
      </c>
      <c r="AS28">
        <v>29</v>
      </c>
      <c r="AU28">
        <v>26</v>
      </c>
      <c r="AV28" t="s">
        <v>89</v>
      </c>
      <c r="AW28" t="b">
        <f t="shared" si="0"/>
        <v>1</v>
      </c>
    </row>
    <row r="29" spans="1:49">
      <c r="A29" t="s">
        <v>90</v>
      </c>
      <c r="B29">
        <v>11717</v>
      </c>
      <c r="C29">
        <v>12539</v>
      </c>
      <c r="D29">
        <v>12795</v>
      </c>
      <c r="E29">
        <v>12625</v>
      </c>
      <c r="F29">
        <v>11160</v>
      </c>
      <c r="G29">
        <v>9269</v>
      </c>
      <c r="H29">
        <v>9337</v>
      </c>
      <c r="I29">
        <v>9260</v>
      </c>
      <c r="J29">
        <v>8007</v>
      </c>
      <c r="K29">
        <v>6863</v>
      </c>
      <c r="L29">
        <v>5793</v>
      </c>
      <c r="M29">
        <v>4708</v>
      </c>
      <c r="N29">
        <v>3570</v>
      </c>
      <c r="O29">
        <v>2737</v>
      </c>
      <c r="P29">
        <v>2134</v>
      </c>
      <c r="Q29">
        <v>1489</v>
      </c>
      <c r="R29">
        <v>868</v>
      </c>
      <c r="S29">
        <v>468</v>
      </c>
      <c r="T29">
        <v>161</v>
      </c>
      <c r="U29">
        <v>72</v>
      </c>
      <c r="V29">
        <v>13</v>
      </c>
      <c r="W29">
        <v>769</v>
      </c>
      <c r="X29">
        <v>11365</v>
      </c>
      <c r="Y29">
        <v>12078</v>
      </c>
      <c r="Z29">
        <v>12433</v>
      </c>
      <c r="AA29">
        <v>12429</v>
      </c>
      <c r="AB29">
        <v>11807</v>
      </c>
      <c r="AC29">
        <v>10654</v>
      </c>
      <c r="AD29">
        <v>10779</v>
      </c>
      <c r="AE29">
        <v>10483</v>
      </c>
      <c r="AF29">
        <v>9146</v>
      </c>
      <c r="AG29">
        <v>7712</v>
      </c>
      <c r="AH29">
        <v>6625</v>
      </c>
      <c r="AI29">
        <v>5114</v>
      </c>
      <c r="AJ29">
        <v>4048</v>
      </c>
      <c r="AK29">
        <v>2985</v>
      </c>
      <c r="AL29">
        <v>2352</v>
      </c>
      <c r="AM29">
        <v>1482</v>
      </c>
      <c r="AN29">
        <v>1095</v>
      </c>
      <c r="AO29">
        <v>646</v>
      </c>
      <c r="AP29">
        <v>220</v>
      </c>
      <c r="AQ29">
        <v>104</v>
      </c>
      <c r="AR29">
        <v>31</v>
      </c>
      <c r="AS29">
        <v>790</v>
      </c>
      <c r="AU29">
        <v>27</v>
      </c>
      <c r="AV29" t="s">
        <v>90</v>
      </c>
      <c r="AW29" t="b">
        <f t="shared" si="0"/>
        <v>1</v>
      </c>
    </row>
    <row r="30" spans="1:49">
      <c r="A30" t="s">
        <v>91</v>
      </c>
      <c r="B30">
        <v>4315</v>
      </c>
      <c r="C30">
        <v>4512</v>
      </c>
      <c r="D30">
        <v>4767</v>
      </c>
      <c r="E30">
        <v>4595</v>
      </c>
      <c r="F30">
        <v>3711</v>
      </c>
      <c r="G30">
        <v>2899</v>
      </c>
      <c r="H30">
        <v>2937</v>
      </c>
      <c r="I30">
        <v>3058</v>
      </c>
      <c r="J30">
        <v>2592</v>
      </c>
      <c r="K30">
        <v>2301</v>
      </c>
      <c r="L30">
        <v>2007</v>
      </c>
      <c r="M30">
        <v>1707</v>
      </c>
      <c r="N30">
        <v>1568</v>
      </c>
      <c r="O30">
        <v>1317</v>
      </c>
      <c r="P30">
        <v>1271</v>
      </c>
      <c r="Q30">
        <v>964</v>
      </c>
      <c r="R30">
        <v>651</v>
      </c>
      <c r="S30">
        <v>362</v>
      </c>
      <c r="T30">
        <v>140</v>
      </c>
      <c r="U30">
        <v>63</v>
      </c>
      <c r="V30">
        <v>7</v>
      </c>
      <c r="W30">
        <v>141</v>
      </c>
      <c r="X30">
        <v>4270</v>
      </c>
      <c r="Y30">
        <v>4301</v>
      </c>
      <c r="Z30">
        <v>4629</v>
      </c>
      <c r="AA30">
        <v>4973</v>
      </c>
      <c r="AB30">
        <v>4453</v>
      </c>
      <c r="AC30">
        <v>3596</v>
      </c>
      <c r="AD30">
        <v>3646</v>
      </c>
      <c r="AE30">
        <v>3552</v>
      </c>
      <c r="AF30">
        <v>3247</v>
      </c>
      <c r="AG30">
        <v>2726</v>
      </c>
      <c r="AH30">
        <v>2459</v>
      </c>
      <c r="AI30">
        <v>2058</v>
      </c>
      <c r="AJ30">
        <v>1773</v>
      </c>
      <c r="AK30">
        <v>1481</v>
      </c>
      <c r="AL30">
        <v>1393</v>
      </c>
      <c r="AM30">
        <v>1016</v>
      </c>
      <c r="AN30">
        <v>808</v>
      </c>
      <c r="AO30">
        <v>399</v>
      </c>
      <c r="AP30">
        <v>174</v>
      </c>
      <c r="AQ30">
        <v>60</v>
      </c>
      <c r="AR30">
        <v>13</v>
      </c>
      <c r="AS30">
        <v>142</v>
      </c>
      <c r="AU30">
        <v>28</v>
      </c>
      <c r="AV30" t="s">
        <v>91</v>
      </c>
      <c r="AW30" t="b">
        <f t="shared" si="0"/>
        <v>1</v>
      </c>
    </row>
    <row r="31" spans="1:49">
      <c r="A31" t="s">
        <v>92</v>
      </c>
      <c r="B31">
        <v>2030</v>
      </c>
      <c r="C31">
        <v>2357</v>
      </c>
      <c r="D31">
        <v>2416</v>
      </c>
      <c r="E31">
        <v>2151</v>
      </c>
      <c r="F31">
        <v>1299</v>
      </c>
      <c r="G31">
        <v>1029</v>
      </c>
      <c r="H31">
        <v>984</v>
      </c>
      <c r="I31">
        <v>902</v>
      </c>
      <c r="J31">
        <v>836</v>
      </c>
      <c r="K31">
        <v>624</v>
      </c>
      <c r="L31">
        <v>551</v>
      </c>
      <c r="M31">
        <v>439</v>
      </c>
      <c r="N31">
        <v>400</v>
      </c>
      <c r="O31">
        <v>329</v>
      </c>
      <c r="P31">
        <v>315</v>
      </c>
      <c r="Q31">
        <v>263</v>
      </c>
      <c r="R31">
        <v>192</v>
      </c>
      <c r="S31">
        <v>107</v>
      </c>
      <c r="T31">
        <v>29</v>
      </c>
      <c r="U31">
        <v>18</v>
      </c>
      <c r="V31">
        <v>1</v>
      </c>
      <c r="W31">
        <v>14</v>
      </c>
      <c r="X31">
        <v>1947</v>
      </c>
      <c r="Y31">
        <v>2286</v>
      </c>
      <c r="Z31">
        <v>2289</v>
      </c>
      <c r="AA31">
        <v>2370</v>
      </c>
      <c r="AB31">
        <v>1855</v>
      </c>
      <c r="AC31">
        <v>1494</v>
      </c>
      <c r="AD31">
        <v>1313</v>
      </c>
      <c r="AE31">
        <v>1204</v>
      </c>
      <c r="AF31">
        <v>1022</v>
      </c>
      <c r="AG31">
        <v>851</v>
      </c>
      <c r="AH31">
        <v>730</v>
      </c>
      <c r="AI31">
        <v>541</v>
      </c>
      <c r="AJ31">
        <v>459</v>
      </c>
      <c r="AK31">
        <v>390</v>
      </c>
      <c r="AL31">
        <v>373</v>
      </c>
      <c r="AM31">
        <v>266</v>
      </c>
      <c r="AN31">
        <v>216</v>
      </c>
      <c r="AO31">
        <v>130</v>
      </c>
      <c r="AP31">
        <v>49</v>
      </c>
      <c r="AQ31">
        <v>14</v>
      </c>
      <c r="AR31">
        <v>1</v>
      </c>
      <c r="AS31">
        <v>17</v>
      </c>
      <c r="AU31">
        <v>29</v>
      </c>
      <c r="AV31" t="s">
        <v>92</v>
      </c>
      <c r="AW31" t="b">
        <f t="shared" si="0"/>
        <v>1</v>
      </c>
    </row>
    <row r="32" spans="1:49">
      <c r="A32" t="s">
        <v>93</v>
      </c>
      <c r="B32">
        <v>6295</v>
      </c>
      <c r="C32">
        <v>6599</v>
      </c>
      <c r="D32">
        <v>6524</v>
      </c>
      <c r="E32">
        <v>6234</v>
      </c>
      <c r="F32">
        <v>4245</v>
      </c>
      <c r="G32">
        <v>3218</v>
      </c>
      <c r="H32">
        <v>3129</v>
      </c>
      <c r="I32">
        <v>2847</v>
      </c>
      <c r="J32">
        <v>2395</v>
      </c>
      <c r="K32">
        <v>2085</v>
      </c>
      <c r="L32">
        <v>1710</v>
      </c>
      <c r="M32">
        <v>1495</v>
      </c>
      <c r="N32">
        <v>1165</v>
      </c>
      <c r="O32">
        <v>967</v>
      </c>
      <c r="P32">
        <v>871</v>
      </c>
      <c r="Q32">
        <v>651</v>
      </c>
      <c r="R32">
        <v>438</v>
      </c>
      <c r="S32">
        <v>309</v>
      </c>
      <c r="T32">
        <v>82</v>
      </c>
      <c r="U32">
        <v>38</v>
      </c>
      <c r="V32">
        <v>4</v>
      </c>
      <c r="W32">
        <v>39</v>
      </c>
      <c r="X32">
        <v>6062</v>
      </c>
      <c r="Y32">
        <v>6497</v>
      </c>
      <c r="Z32">
        <v>6561</v>
      </c>
      <c r="AA32">
        <v>6643</v>
      </c>
      <c r="AB32">
        <v>5345</v>
      </c>
      <c r="AC32">
        <v>3961</v>
      </c>
      <c r="AD32">
        <v>3707</v>
      </c>
      <c r="AE32">
        <v>3261</v>
      </c>
      <c r="AF32">
        <v>2815</v>
      </c>
      <c r="AG32">
        <v>2376</v>
      </c>
      <c r="AH32">
        <v>1961</v>
      </c>
      <c r="AI32">
        <v>1510</v>
      </c>
      <c r="AJ32">
        <v>1245</v>
      </c>
      <c r="AK32">
        <v>991</v>
      </c>
      <c r="AL32">
        <v>959</v>
      </c>
      <c r="AM32">
        <v>679</v>
      </c>
      <c r="AN32">
        <v>488</v>
      </c>
      <c r="AO32">
        <v>335</v>
      </c>
      <c r="AP32">
        <v>111</v>
      </c>
      <c r="AQ32">
        <v>49</v>
      </c>
      <c r="AR32">
        <v>15</v>
      </c>
      <c r="AS32">
        <v>41</v>
      </c>
      <c r="AU32">
        <v>30</v>
      </c>
      <c r="AV32" t="s">
        <v>93</v>
      </c>
      <c r="AW32" t="b">
        <f t="shared" si="0"/>
        <v>1</v>
      </c>
    </row>
    <row r="33" spans="1:49">
      <c r="A33" t="s">
        <v>94</v>
      </c>
      <c r="B33">
        <v>6062</v>
      </c>
      <c r="C33">
        <v>6248</v>
      </c>
      <c r="D33">
        <v>6281</v>
      </c>
      <c r="E33">
        <v>5897</v>
      </c>
      <c r="F33">
        <v>4948</v>
      </c>
      <c r="G33">
        <v>4145</v>
      </c>
      <c r="H33">
        <v>4039</v>
      </c>
      <c r="I33">
        <v>3735</v>
      </c>
      <c r="J33">
        <v>2974</v>
      </c>
      <c r="K33">
        <v>2406</v>
      </c>
      <c r="L33">
        <v>1992</v>
      </c>
      <c r="M33">
        <v>1659</v>
      </c>
      <c r="N33">
        <v>1274</v>
      </c>
      <c r="O33">
        <v>960</v>
      </c>
      <c r="P33">
        <v>747</v>
      </c>
      <c r="Q33">
        <v>546</v>
      </c>
      <c r="R33">
        <v>330</v>
      </c>
      <c r="S33">
        <v>217</v>
      </c>
      <c r="T33">
        <v>70</v>
      </c>
      <c r="U33">
        <v>26</v>
      </c>
      <c r="V33">
        <v>7</v>
      </c>
      <c r="W33">
        <v>463</v>
      </c>
      <c r="X33">
        <v>5878</v>
      </c>
      <c r="Y33">
        <v>6172</v>
      </c>
      <c r="Z33">
        <v>6188</v>
      </c>
      <c r="AA33">
        <v>6008</v>
      </c>
      <c r="AB33">
        <v>5444</v>
      </c>
      <c r="AC33">
        <v>4732</v>
      </c>
      <c r="AD33">
        <v>4635</v>
      </c>
      <c r="AE33">
        <v>4060</v>
      </c>
      <c r="AF33">
        <v>3265</v>
      </c>
      <c r="AG33">
        <v>2678</v>
      </c>
      <c r="AH33">
        <v>2348</v>
      </c>
      <c r="AI33">
        <v>1768</v>
      </c>
      <c r="AJ33">
        <v>1474</v>
      </c>
      <c r="AK33">
        <v>1084</v>
      </c>
      <c r="AL33">
        <v>885</v>
      </c>
      <c r="AM33">
        <v>602</v>
      </c>
      <c r="AN33">
        <v>437</v>
      </c>
      <c r="AO33">
        <v>258</v>
      </c>
      <c r="AP33">
        <v>114</v>
      </c>
      <c r="AQ33">
        <v>40</v>
      </c>
      <c r="AR33">
        <v>12</v>
      </c>
      <c r="AS33">
        <v>462</v>
      </c>
      <c r="AU33">
        <v>31</v>
      </c>
      <c r="AV33" t="s">
        <v>94</v>
      </c>
      <c r="AW33" t="b">
        <f t="shared" si="0"/>
        <v>1</v>
      </c>
    </row>
    <row r="34" spans="1:49">
      <c r="A34" t="s">
        <v>95</v>
      </c>
      <c r="B34">
        <v>4294</v>
      </c>
      <c r="C34">
        <v>4369</v>
      </c>
      <c r="D34">
        <v>4205</v>
      </c>
      <c r="E34">
        <v>3869</v>
      </c>
      <c r="F34">
        <v>2646</v>
      </c>
      <c r="G34">
        <v>2522</v>
      </c>
      <c r="H34">
        <v>2468</v>
      </c>
      <c r="I34">
        <v>2380</v>
      </c>
      <c r="J34">
        <v>1912</v>
      </c>
      <c r="K34">
        <v>1460</v>
      </c>
      <c r="L34">
        <v>1229</v>
      </c>
      <c r="M34">
        <v>949</v>
      </c>
      <c r="N34">
        <v>661</v>
      </c>
      <c r="O34">
        <v>527</v>
      </c>
      <c r="P34">
        <v>426</v>
      </c>
      <c r="Q34">
        <v>317</v>
      </c>
      <c r="R34">
        <v>200</v>
      </c>
      <c r="S34">
        <v>122</v>
      </c>
      <c r="T34">
        <v>28</v>
      </c>
      <c r="U34">
        <v>8</v>
      </c>
      <c r="V34">
        <v>3</v>
      </c>
      <c r="W34">
        <v>42</v>
      </c>
      <c r="X34">
        <v>4189</v>
      </c>
      <c r="Y34">
        <v>4228</v>
      </c>
      <c r="Z34">
        <v>4221</v>
      </c>
      <c r="AA34">
        <v>4021</v>
      </c>
      <c r="AB34">
        <v>3454</v>
      </c>
      <c r="AC34">
        <v>3099</v>
      </c>
      <c r="AD34">
        <v>3024</v>
      </c>
      <c r="AE34">
        <v>2696</v>
      </c>
      <c r="AF34">
        <v>2139</v>
      </c>
      <c r="AG34">
        <v>1661</v>
      </c>
      <c r="AH34">
        <v>1366</v>
      </c>
      <c r="AI34">
        <v>987</v>
      </c>
      <c r="AJ34">
        <v>763</v>
      </c>
      <c r="AK34">
        <v>554</v>
      </c>
      <c r="AL34">
        <v>486</v>
      </c>
      <c r="AM34">
        <v>349</v>
      </c>
      <c r="AN34">
        <v>259</v>
      </c>
      <c r="AO34">
        <v>145</v>
      </c>
      <c r="AP34">
        <v>62</v>
      </c>
      <c r="AQ34">
        <v>25</v>
      </c>
      <c r="AR34">
        <v>4</v>
      </c>
      <c r="AS34">
        <v>42</v>
      </c>
      <c r="AU34">
        <v>32</v>
      </c>
      <c r="AV34" t="s">
        <v>95</v>
      </c>
      <c r="AW34" t="b">
        <f t="shared" si="0"/>
        <v>1</v>
      </c>
    </row>
    <row r="35" spans="1:49">
      <c r="A35" t="s">
        <v>96</v>
      </c>
      <c r="B35">
        <v>6749</v>
      </c>
      <c r="C35">
        <v>7270</v>
      </c>
      <c r="D35">
        <v>7240</v>
      </c>
      <c r="E35">
        <v>6794</v>
      </c>
      <c r="F35">
        <v>4526</v>
      </c>
      <c r="G35">
        <v>3598</v>
      </c>
      <c r="H35">
        <v>3492</v>
      </c>
      <c r="I35">
        <v>3204</v>
      </c>
      <c r="J35">
        <v>2566</v>
      </c>
      <c r="K35">
        <v>2087</v>
      </c>
      <c r="L35">
        <v>1849</v>
      </c>
      <c r="M35">
        <v>1445</v>
      </c>
      <c r="N35">
        <v>1118</v>
      </c>
      <c r="O35">
        <v>796</v>
      </c>
      <c r="P35">
        <v>746</v>
      </c>
      <c r="Q35">
        <v>537</v>
      </c>
      <c r="R35">
        <v>363</v>
      </c>
      <c r="S35">
        <v>186</v>
      </c>
      <c r="T35">
        <v>56</v>
      </c>
      <c r="U35">
        <v>26</v>
      </c>
      <c r="V35">
        <v>3</v>
      </c>
      <c r="W35">
        <v>75</v>
      </c>
      <c r="X35">
        <v>6609</v>
      </c>
      <c r="Y35">
        <v>7068</v>
      </c>
      <c r="Z35">
        <v>7114</v>
      </c>
      <c r="AA35">
        <v>7163</v>
      </c>
      <c r="AB35">
        <v>5846</v>
      </c>
      <c r="AC35">
        <v>4690</v>
      </c>
      <c r="AD35">
        <v>4339</v>
      </c>
      <c r="AE35">
        <v>3796</v>
      </c>
      <c r="AF35">
        <v>3229</v>
      </c>
      <c r="AG35">
        <v>2623</v>
      </c>
      <c r="AH35">
        <v>2148</v>
      </c>
      <c r="AI35">
        <v>1532</v>
      </c>
      <c r="AJ35">
        <v>1286</v>
      </c>
      <c r="AK35">
        <v>1008</v>
      </c>
      <c r="AL35">
        <v>889</v>
      </c>
      <c r="AM35">
        <v>642</v>
      </c>
      <c r="AN35">
        <v>446</v>
      </c>
      <c r="AO35">
        <v>266</v>
      </c>
      <c r="AP35">
        <v>100</v>
      </c>
      <c r="AQ35">
        <v>45</v>
      </c>
      <c r="AR35">
        <v>11</v>
      </c>
      <c r="AS35">
        <v>80</v>
      </c>
      <c r="AU35">
        <v>33</v>
      </c>
      <c r="AV35" t="s">
        <v>96</v>
      </c>
      <c r="AW35" t="b">
        <f t="shared" si="0"/>
        <v>1</v>
      </c>
    </row>
    <row r="36" spans="1:49">
      <c r="A36" t="s">
        <v>97</v>
      </c>
      <c r="B36">
        <v>287</v>
      </c>
      <c r="C36">
        <v>316</v>
      </c>
      <c r="D36">
        <v>313</v>
      </c>
      <c r="E36">
        <v>276</v>
      </c>
      <c r="F36">
        <v>157</v>
      </c>
      <c r="G36">
        <v>134</v>
      </c>
      <c r="H36">
        <v>129</v>
      </c>
      <c r="I36">
        <v>124</v>
      </c>
      <c r="J36">
        <v>121</v>
      </c>
      <c r="K36">
        <v>115</v>
      </c>
      <c r="L36">
        <v>74</v>
      </c>
      <c r="M36">
        <v>58</v>
      </c>
      <c r="N36">
        <v>60</v>
      </c>
      <c r="O36">
        <v>53</v>
      </c>
      <c r="P36">
        <v>59</v>
      </c>
      <c r="Q36">
        <v>40</v>
      </c>
      <c r="R36">
        <v>30</v>
      </c>
      <c r="S36">
        <v>23</v>
      </c>
      <c r="T36">
        <v>13</v>
      </c>
      <c r="U36">
        <v>4</v>
      </c>
      <c r="V36">
        <v>0</v>
      </c>
      <c r="W36">
        <v>15</v>
      </c>
      <c r="X36">
        <v>267</v>
      </c>
      <c r="Y36">
        <v>293</v>
      </c>
      <c r="Z36">
        <v>305</v>
      </c>
      <c r="AA36">
        <v>309</v>
      </c>
      <c r="AB36">
        <v>229</v>
      </c>
      <c r="AC36">
        <v>168</v>
      </c>
      <c r="AD36">
        <v>173</v>
      </c>
      <c r="AE36">
        <v>175</v>
      </c>
      <c r="AF36">
        <v>137</v>
      </c>
      <c r="AG36">
        <v>130</v>
      </c>
      <c r="AH36">
        <v>98</v>
      </c>
      <c r="AI36">
        <v>72</v>
      </c>
      <c r="AJ36">
        <v>88</v>
      </c>
      <c r="AK36">
        <v>61</v>
      </c>
      <c r="AL36">
        <v>74</v>
      </c>
      <c r="AM36">
        <v>49</v>
      </c>
      <c r="AN36">
        <v>37</v>
      </c>
      <c r="AO36">
        <v>22</v>
      </c>
      <c r="AP36">
        <v>12</v>
      </c>
      <c r="AQ36">
        <v>2</v>
      </c>
      <c r="AR36">
        <v>2</v>
      </c>
      <c r="AS36">
        <v>16</v>
      </c>
      <c r="AU36">
        <v>34</v>
      </c>
      <c r="AV36" t="s">
        <v>97</v>
      </c>
      <c r="AW36" t="b">
        <f t="shared" si="0"/>
        <v>1</v>
      </c>
    </row>
    <row r="37" spans="1:49">
      <c r="A37" t="s">
        <v>98</v>
      </c>
      <c r="B37">
        <v>4333</v>
      </c>
      <c r="C37">
        <v>4319</v>
      </c>
      <c r="D37">
        <v>4261</v>
      </c>
      <c r="E37">
        <v>4110</v>
      </c>
      <c r="F37">
        <v>3322</v>
      </c>
      <c r="G37">
        <v>2709</v>
      </c>
      <c r="H37">
        <v>2647</v>
      </c>
      <c r="I37">
        <v>2534</v>
      </c>
      <c r="J37">
        <v>2083</v>
      </c>
      <c r="K37">
        <v>1697</v>
      </c>
      <c r="L37">
        <v>1492</v>
      </c>
      <c r="M37">
        <v>1236</v>
      </c>
      <c r="N37">
        <v>891</v>
      </c>
      <c r="O37">
        <v>666</v>
      </c>
      <c r="P37">
        <v>583</v>
      </c>
      <c r="Q37">
        <v>425</v>
      </c>
      <c r="R37">
        <v>289</v>
      </c>
      <c r="S37">
        <v>165</v>
      </c>
      <c r="T37">
        <v>43</v>
      </c>
      <c r="U37">
        <v>20</v>
      </c>
      <c r="V37">
        <v>5</v>
      </c>
      <c r="W37">
        <v>91</v>
      </c>
      <c r="X37">
        <v>4281</v>
      </c>
      <c r="Y37">
        <v>4285</v>
      </c>
      <c r="Z37">
        <v>4202</v>
      </c>
      <c r="AA37">
        <v>4367</v>
      </c>
      <c r="AB37">
        <v>3977</v>
      </c>
      <c r="AC37">
        <v>3355</v>
      </c>
      <c r="AD37">
        <v>3094</v>
      </c>
      <c r="AE37">
        <v>2877</v>
      </c>
      <c r="AF37">
        <v>2347</v>
      </c>
      <c r="AG37">
        <v>2015</v>
      </c>
      <c r="AH37">
        <v>1657</v>
      </c>
      <c r="AI37">
        <v>1314</v>
      </c>
      <c r="AJ37">
        <v>983</v>
      </c>
      <c r="AK37">
        <v>795</v>
      </c>
      <c r="AL37">
        <v>629</v>
      </c>
      <c r="AM37">
        <v>442</v>
      </c>
      <c r="AN37">
        <v>298</v>
      </c>
      <c r="AO37">
        <v>177</v>
      </c>
      <c r="AP37">
        <v>63</v>
      </c>
      <c r="AQ37">
        <v>39</v>
      </c>
      <c r="AR37">
        <v>6</v>
      </c>
      <c r="AS37">
        <v>90</v>
      </c>
      <c r="AU37">
        <v>35</v>
      </c>
      <c r="AV37" t="s">
        <v>98</v>
      </c>
      <c r="AW37" t="b">
        <f t="shared" si="0"/>
        <v>1</v>
      </c>
    </row>
    <row r="38" spans="1:49">
      <c r="A38" t="s">
        <v>99</v>
      </c>
      <c r="B38">
        <v>252</v>
      </c>
      <c r="C38">
        <v>278</v>
      </c>
      <c r="D38">
        <v>299</v>
      </c>
      <c r="E38">
        <v>296</v>
      </c>
      <c r="F38">
        <v>262</v>
      </c>
      <c r="G38">
        <v>189</v>
      </c>
      <c r="H38">
        <v>201</v>
      </c>
      <c r="I38">
        <v>180</v>
      </c>
      <c r="J38">
        <v>152</v>
      </c>
      <c r="K38">
        <v>171</v>
      </c>
      <c r="L38">
        <v>144</v>
      </c>
      <c r="M38">
        <v>138</v>
      </c>
      <c r="N38">
        <v>95</v>
      </c>
      <c r="O38">
        <v>108</v>
      </c>
      <c r="P38">
        <v>128</v>
      </c>
      <c r="Q38">
        <v>94</v>
      </c>
      <c r="R38">
        <v>64</v>
      </c>
      <c r="S38">
        <v>36</v>
      </c>
      <c r="T38">
        <v>14</v>
      </c>
      <c r="U38">
        <v>4</v>
      </c>
      <c r="V38">
        <v>0</v>
      </c>
      <c r="W38">
        <v>6</v>
      </c>
      <c r="X38">
        <v>268</v>
      </c>
      <c r="Y38">
        <v>275</v>
      </c>
      <c r="Z38">
        <v>317</v>
      </c>
      <c r="AA38">
        <v>326</v>
      </c>
      <c r="AB38">
        <v>347</v>
      </c>
      <c r="AC38">
        <v>259</v>
      </c>
      <c r="AD38">
        <v>223</v>
      </c>
      <c r="AE38">
        <v>203</v>
      </c>
      <c r="AF38">
        <v>194</v>
      </c>
      <c r="AG38">
        <v>215</v>
      </c>
      <c r="AH38">
        <v>174</v>
      </c>
      <c r="AI38">
        <v>152</v>
      </c>
      <c r="AJ38">
        <v>140</v>
      </c>
      <c r="AK38">
        <v>132</v>
      </c>
      <c r="AL38">
        <v>127</v>
      </c>
      <c r="AM38">
        <v>88</v>
      </c>
      <c r="AN38">
        <v>61</v>
      </c>
      <c r="AO38">
        <v>31</v>
      </c>
      <c r="AP38">
        <v>15</v>
      </c>
      <c r="AQ38">
        <v>6</v>
      </c>
      <c r="AR38">
        <v>0</v>
      </c>
      <c r="AS38">
        <v>6</v>
      </c>
      <c r="AU38">
        <v>36</v>
      </c>
      <c r="AV38" t="s">
        <v>99</v>
      </c>
      <c r="AW38" t="b">
        <f t="shared" si="0"/>
        <v>1</v>
      </c>
    </row>
    <row r="39" spans="1:49">
      <c r="A39" t="s">
        <v>155</v>
      </c>
      <c r="B39">
        <v>9758</v>
      </c>
      <c r="C39">
        <v>10114</v>
      </c>
      <c r="D39">
        <v>9446</v>
      </c>
      <c r="E39">
        <v>9110</v>
      </c>
      <c r="F39">
        <v>7606</v>
      </c>
      <c r="G39">
        <v>6624</v>
      </c>
      <c r="H39">
        <v>6242</v>
      </c>
      <c r="I39">
        <v>5813</v>
      </c>
      <c r="J39">
        <v>4447</v>
      </c>
      <c r="K39">
        <v>3455</v>
      </c>
      <c r="L39">
        <v>2891</v>
      </c>
      <c r="M39">
        <v>2378</v>
      </c>
      <c r="N39">
        <v>1704</v>
      </c>
      <c r="O39">
        <v>1306</v>
      </c>
      <c r="P39">
        <v>1088</v>
      </c>
      <c r="Q39">
        <v>791</v>
      </c>
      <c r="R39">
        <v>519</v>
      </c>
      <c r="S39">
        <v>275</v>
      </c>
      <c r="T39">
        <v>90</v>
      </c>
      <c r="U39">
        <v>40</v>
      </c>
      <c r="V39">
        <v>9</v>
      </c>
      <c r="W39">
        <v>242</v>
      </c>
      <c r="X39">
        <v>9678</v>
      </c>
      <c r="Y39">
        <v>10096</v>
      </c>
      <c r="Z39">
        <v>9299</v>
      </c>
      <c r="AA39">
        <v>9264</v>
      </c>
      <c r="AB39">
        <v>8542</v>
      </c>
      <c r="AC39">
        <v>7599</v>
      </c>
      <c r="AD39">
        <v>7129</v>
      </c>
      <c r="AE39">
        <v>6149</v>
      </c>
      <c r="AF39">
        <v>4898</v>
      </c>
      <c r="AG39">
        <v>3763</v>
      </c>
      <c r="AH39">
        <v>3269</v>
      </c>
      <c r="AI39">
        <v>2516</v>
      </c>
      <c r="AJ39">
        <v>1931</v>
      </c>
      <c r="AK39">
        <v>1454</v>
      </c>
      <c r="AL39">
        <v>1232</v>
      </c>
      <c r="AM39">
        <v>855</v>
      </c>
      <c r="AN39">
        <v>626</v>
      </c>
      <c r="AO39">
        <v>344</v>
      </c>
      <c r="AP39">
        <v>125</v>
      </c>
      <c r="AQ39">
        <v>59</v>
      </c>
      <c r="AR39">
        <v>9</v>
      </c>
      <c r="AS39">
        <v>239</v>
      </c>
      <c r="AU39">
        <v>37</v>
      </c>
      <c r="AV39" t="s">
        <v>155</v>
      </c>
      <c r="AW39" t="b">
        <f t="shared" si="0"/>
        <v>1</v>
      </c>
    </row>
    <row r="40" spans="1:49">
      <c r="A40" t="s">
        <v>101</v>
      </c>
      <c r="B40">
        <v>551</v>
      </c>
      <c r="C40">
        <v>579</v>
      </c>
      <c r="D40">
        <v>554</v>
      </c>
      <c r="E40">
        <v>573</v>
      </c>
      <c r="F40">
        <v>431</v>
      </c>
      <c r="G40">
        <v>330</v>
      </c>
      <c r="H40">
        <v>351</v>
      </c>
      <c r="I40">
        <v>302</v>
      </c>
      <c r="J40">
        <v>312</v>
      </c>
      <c r="K40">
        <v>266</v>
      </c>
      <c r="L40">
        <v>217</v>
      </c>
      <c r="M40">
        <v>207</v>
      </c>
      <c r="N40">
        <v>175</v>
      </c>
      <c r="O40">
        <v>153</v>
      </c>
      <c r="P40">
        <v>162</v>
      </c>
      <c r="Q40">
        <v>130</v>
      </c>
      <c r="R40">
        <v>102</v>
      </c>
      <c r="S40">
        <v>64</v>
      </c>
      <c r="T40">
        <v>16</v>
      </c>
      <c r="U40">
        <v>17</v>
      </c>
      <c r="V40">
        <v>5</v>
      </c>
      <c r="W40">
        <v>14</v>
      </c>
      <c r="X40">
        <v>526</v>
      </c>
      <c r="Y40">
        <v>553</v>
      </c>
      <c r="Z40">
        <v>591</v>
      </c>
      <c r="AA40">
        <v>577</v>
      </c>
      <c r="AB40">
        <v>537</v>
      </c>
      <c r="AC40">
        <v>456</v>
      </c>
      <c r="AD40">
        <v>434</v>
      </c>
      <c r="AE40">
        <v>380</v>
      </c>
      <c r="AF40">
        <v>335</v>
      </c>
      <c r="AG40">
        <v>311</v>
      </c>
      <c r="AH40">
        <v>298</v>
      </c>
      <c r="AI40">
        <v>236</v>
      </c>
      <c r="AJ40">
        <v>206</v>
      </c>
      <c r="AK40">
        <v>172</v>
      </c>
      <c r="AL40">
        <v>163</v>
      </c>
      <c r="AM40">
        <v>133</v>
      </c>
      <c r="AN40">
        <v>118</v>
      </c>
      <c r="AO40">
        <v>59</v>
      </c>
      <c r="AP40">
        <v>24</v>
      </c>
      <c r="AQ40">
        <v>3</v>
      </c>
      <c r="AR40">
        <v>2</v>
      </c>
      <c r="AS40">
        <v>16</v>
      </c>
      <c r="AU40">
        <v>38</v>
      </c>
      <c r="AV40" t="s">
        <v>101</v>
      </c>
      <c r="AW40" t="b">
        <f t="shared" si="0"/>
        <v>1</v>
      </c>
    </row>
    <row r="41" spans="1:49">
      <c r="A41" t="s">
        <v>102</v>
      </c>
      <c r="B41">
        <v>1625</v>
      </c>
      <c r="C41">
        <v>1620</v>
      </c>
      <c r="D41">
        <v>1805</v>
      </c>
      <c r="E41">
        <v>1819</v>
      </c>
      <c r="F41">
        <v>1402</v>
      </c>
      <c r="G41">
        <v>1060</v>
      </c>
      <c r="H41">
        <v>1039</v>
      </c>
      <c r="I41">
        <v>1045</v>
      </c>
      <c r="J41">
        <v>926</v>
      </c>
      <c r="K41">
        <v>822</v>
      </c>
      <c r="L41">
        <v>740</v>
      </c>
      <c r="M41">
        <v>667</v>
      </c>
      <c r="N41">
        <v>549</v>
      </c>
      <c r="O41">
        <v>515</v>
      </c>
      <c r="P41">
        <v>457</v>
      </c>
      <c r="Q41">
        <v>348</v>
      </c>
      <c r="R41">
        <v>277</v>
      </c>
      <c r="S41">
        <v>120</v>
      </c>
      <c r="T41">
        <v>43</v>
      </c>
      <c r="U41">
        <v>27</v>
      </c>
      <c r="V41">
        <v>5</v>
      </c>
      <c r="W41">
        <v>64</v>
      </c>
      <c r="X41">
        <v>1516</v>
      </c>
      <c r="Y41">
        <v>1581</v>
      </c>
      <c r="Z41">
        <v>1760</v>
      </c>
      <c r="AA41">
        <v>1910</v>
      </c>
      <c r="AB41">
        <v>1749</v>
      </c>
      <c r="AC41">
        <v>1357</v>
      </c>
      <c r="AD41">
        <v>1269</v>
      </c>
      <c r="AE41">
        <v>1205</v>
      </c>
      <c r="AF41">
        <v>1116</v>
      </c>
      <c r="AG41">
        <v>994</v>
      </c>
      <c r="AH41">
        <v>869</v>
      </c>
      <c r="AI41">
        <v>712</v>
      </c>
      <c r="AJ41">
        <v>625</v>
      </c>
      <c r="AK41">
        <v>554</v>
      </c>
      <c r="AL41">
        <v>470</v>
      </c>
      <c r="AM41">
        <v>338</v>
      </c>
      <c r="AN41">
        <v>270</v>
      </c>
      <c r="AO41">
        <v>156</v>
      </c>
      <c r="AP41">
        <v>46</v>
      </c>
      <c r="AQ41">
        <v>25</v>
      </c>
      <c r="AR41">
        <v>5</v>
      </c>
      <c r="AS41">
        <v>69</v>
      </c>
      <c r="AU41">
        <v>39</v>
      </c>
      <c r="AV41" t="s">
        <v>102</v>
      </c>
      <c r="AW41" t="b">
        <f t="shared" si="0"/>
        <v>1</v>
      </c>
    </row>
    <row r="42" spans="1:49">
      <c r="A42" t="s">
        <v>103</v>
      </c>
      <c r="B42">
        <v>1022</v>
      </c>
      <c r="C42">
        <v>1193</v>
      </c>
      <c r="D42">
        <v>1113</v>
      </c>
      <c r="E42">
        <v>1115</v>
      </c>
      <c r="F42">
        <v>800</v>
      </c>
      <c r="G42">
        <v>580</v>
      </c>
      <c r="H42">
        <v>573</v>
      </c>
      <c r="I42">
        <v>493</v>
      </c>
      <c r="J42">
        <v>401</v>
      </c>
      <c r="K42">
        <v>321</v>
      </c>
      <c r="L42">
        <v>246</v>
      </c>
      <c r="M42">
        <v>246</v>
      </c>
      <c r="N42">
        <v>168</v>
      </c>
      <c r="O42">
        <v>121</v>
      </c>
      <c r="P42">
        <v>131</v>
      </c>
      <c r="Q42">
        <v>102</v>
      </c>
      <c r="R42">
        <v>67</v>
      </c>
      <c r="S42">
        <v>44</v>
      </c>
      <c r="T42">
        <v>9</v>
      </c>
      <c r="U42">
        <v>4</v>
      </c>
      <c r="V42">
        <v>2</v>
      </c>
      <c r="W42">
        <v>14</v>
      </c>
      <c r="X42">
        <v>1012</v>
      </c>
      <c r="Y42">
        <v>1108</v>
      </c>
      <c r="Z42">
        <v>1195</v>
      </c>
      <c r="AA42">
        <v>1155</v>
      </c>
      <c r="AB42">
        <v>867</v>
      </c>
      <c r="AC42">
        <v>706</v>
      </c>
      <c r="AD42">
        <v>613</v>
      </c>
      <c r="AE42">
        <v>522</v>
      </c>
      <c r="AF42">
        <v>440</v>
      </c>
      <c r="AG42">
        <v>390</v>
      </c>
      <c r="AH42">
        <v>280</v>
      </c>
      <c r="AI42">
        <v>276</v>
      </c>
      <c r="AJ42">
        <v>199</v>
      </c>
      <c r="AK42">
        <v>163</v>
      </c>
      <c r="AL42">
        <v>179</v>
      </c>
      <c r="AM42">
        <v>114</v>
      </c>
      <c r="AN42">
        <v>92</v>
      </c>
      <c r="AO42">
        <v>53</v>
      </c>
      <c r="AP42">
        <v>20</v>
      </c>
      <c r="AQ42">
        <v>8</v>
      </c>
      <c r="AR42">
        <v>2</v>
      </c>
      <c r="AS42">
        <v>16</v>
      </c>
      <c r="AU42">
        <v>40</v>
      </c>
      <c r="AV42" t="s">
        <v>103</v>
      </c>
      <c r="AW42" t="b">
        <f t="shared" si="0"/>
        <v>1</v>
      </c>
    </row>
    <row r="43" spans="1:49">
      <c r="A43" t="s">
        <v>104</v>
      </c>
      <c r="B43">
        <v>2553</v>
      </c>
      <c r="C43">
        <v>2895</v>
      </c>
      <c r="D43">
        <v>2906</v>
      </c>
      <c r="E43">
        <v>2634</v>
      </c>
      <c r="F43">
        <v>2431</v>
      </c>
      <c r="G43">
        <v>2078</v>
      </c>
      <c r="H43">
        <v>2114</v>
      </c>
      <c r="I43">
        <v>2189</v>
      </c>
      <c r="J43">
        <v>1834</v>
      </c>
      <c r="K43">
        <v>1472</v>
      </c>
      <c r="L43">
        <v>1212</v>
      </c>
      <c r="M43">
        <v>968</v>
      </c>
      <c r="N43">
        <v>786</v>
      </c>
      <c r="O43">
        <v>602</v>
      </c>
      <c r="P43">
        <v>516</v>
      </c>
      <c r="Q43">
        <v>367</v>
      </c>
      <c r="R43">
        <v>251</v>
      </c>
      <c r="S43">
        <v>124</v>
      </c>
      <c r="T43">
        <v>41</v>
      </c>
      <c r="U43">
        <v>19</v>
      </c>
      <c r="V43">
        <v>4</v>
      </c>
      <c r="W43">
        <v>335</v>
      </c>
      <c r="X43">
        <v>2488</v>
      </c>
      <c r="Y43">
        <v>2849</v>
      </c>
      <c r="Z43">
        <v>2914</v>
      </c>
      <c r="AA43">
        <v>2825</v>
      </c>
      <c r="AB43">
        <v>2820</v>
      </c>
      <c r="AC43">
        <v>2356</v>
      </c>
      <c r="AD43">
        <v>2523</v>
      </c>
      <c r="AE43">
        <v>2404</v>
      </c>
      <c r="AF43">
        <v>2091</v>
      </c>
      <c r="AG43">
        <v>1657</v>
      </c>
      <c r="AH43">
        <v>1455</v>
      </c>
      <c r="AI43">
        <v>1118</v>
      </c>
      <c r="AJ43">
        <v>869</v>
      </c>
      <c r="AK43">
        <v>714</v>
      </c>
      <c r="AL43">
        <v>577</v>
      </c>
      <c r="AM43">
        <v>439</v>
      </c>
      <c r="AN43">
        <v>293</v>
      </c>
      <c r="AO43">
        <v>147</v>
      </c>
      <c r="AP43">
        <v>61</v>
      </c>
      <c r="AQ43">
        <v>23</v>
      </c>
      <c r="AR43">
        <v>5</v>
      </c>
      <c r="AS43">
        <v>346</v>
      </c>
      <c r="AU43">
        <v>41</v>
      </c>
      <c r="AV43" t="s">
        <v>104</v>
      </c>
      <c r="AW43" t="b">
        <f t="shared" si="0"/>
        <v>1</v>
      </c>
    </row>
    <row r="44" spans="1:49">
      <c r="A44" t="s">
        <v>105</v>
      </c>
      <c r="B44">
        <v>6848</v>
      </c>
      <c r="C44">
        <v>7035</v>
      </c>
      <c r="D44">
        <v>7045</v>
      </c>
      <c r="E44">
        <v>7035</v>
      </c>
      <c r="F44">
        <v>5714</v>
      </c>
      <c r="G44">
        <v>4682</v>
      </c>
      <c r="H44">
        <v>4538</v>
      </c>
      <c r="I44">
        <v>4324</v>
      </c>
      <c r="J44">
        <v>3688</v>
      </c>
      <c r="K44">
        <v>3221</v>
      </c>
      <c r="L44">
        <v>2861</v>
      </c>
      <c r="M44">
        <v>2390</v>
      </c>
      <c r="N44">
        <v>1902</v>
      </c>
      <c r="O44">
        <v>1596</v>
      </c>
      <c r="P44">
        <v>1450</v>
      </c>
      <c r="Q44">
        <v>988</v>
      </c>
      <c r="R44">
        <v>741</v>
      </c>
      <c r="S44">
        <v>411</v>
      </c>
      <c r="T44">
        <v>136</v>
      </c>
      <c r="U44">
        <v>61</v>
      </c>
      <c r="V44">
        <v>12</v>
      </c>
      <c r="W44">
        <v>168</v>
      </c>
      <c r="X44">
        <v>6760</v>
      </c>
      <c r="Y44">
        <v>6887</v>
      </c>
      <c r="Z44">
        <v>7072</v>
      </c>
      <c r="AA44">
        <v>7158</v>
      </c>
      <c r="AB44">
        <v>6900</v>
      </c>
      <c r="AC44">
        <v>5710</v>
      </c>
      <c r="AD44">
        <v>5562</v>
      </c>
      <c r="AE44">
        <v>5292</v>
      </c>
      <c r="AF44">
        <v>4524</v>
      </c>
      <c r="AG44">
        <v>3984</v>
      </c>
      <c r="AH44">
        <v>3357</v>
      </c>
      <c r="AI44">
        <v>2677</v>
      </c>
      <c r="AJ44">
        <v>2167</v>
      </c>
      <c r="AK44">
        <v>1708</v>
      </c>
      <c r="AL44">
        <v>1641</v>
      </c>
      <c r="AM44">
        <v>1053</v>
      </c>
      <c r="AN44">
        <v>819</v>
      </c>
      <c r="AO44">
        <v>474</v>
      </c>
      <c r="AP44">
        <v>172</v>
      </c>
      <c r="AQ44">
        <v>99</v>
      </c>
      <c r="AR44">
        <v>19</v>
      </c>
      <c r="AS44">
        <v>177</v>
      </c>
      <c r="AU44">
        <v>42</v>
      </c>
      <c r="AV44" t="s">
        <v>105</v>
      </c>
      <c r="AW44" t="b">
        <f t="shared" si="0"/>
        <v>1</v>
      </c>
    </row>
    <row r="45" spans="1:49">
      <c r="A45" t="s">
        <v>106</v>
      </c>
      <c r="B45">
        <v>1061</v>
      </c>
      <c r="C45">
        <v>1230</v>
      </c>
      <c r="D45">
        <v>1251</v>
      </c>
      <c r="E45">
        <v>1193</v>
      </c>
      <c r="F45">
        <v>677</v>
      </c>
      <c r="G45">
        <v>554</v>
      </c>
      <c r="H45">
        <v>549</v>
      </c>
      <c r="I45">
        <v>491</v>
      </c>
      <c r="J45">
        <v>419</v>
      </c>
      <c r="K45">
        <v>350</v>
      </c>
      <c r="L45">
        <v>310</v>
      </c>
      <c r="M45">
        <v>288</v>
      </c>
      <c r="N45">
        <v>209</v>
      </c>
      <c r="O45">
        <v>224</v>
      </c>
      <c r="P45">
        <v>158</v>
      </c>
      <c r="Q45">
        <v>153</v>
      </c>
      <c r="R45">
        <v>132</v>
      </c>
      <c r="S45">
        <v>81</v>
      </c>
      <c r="T45">
        <v>20</v>
      </c>
      <c r="U45">
        <v>6</v>
      </c>
      <c r="V45">
        <v>3</v>
      </c>
      <c r="W45">
        <v>6</v>
      </c>
      <c r="X45">
        <v>1073</v>
      </c>
      <c r="Y45">
        <v>1187</v>
      </c>
      <c r="Z45">
        <v>1258</v>
      </c>
      <c r="AA45">
        <v>1151</v>
      </c>
      <c r="AB45">
        <v>851</v>
      </c>
      <c r="AC45">
        <v>729</v>
      </c>
      <c r="AD45">
        <v>649</v>
      </c>
      <c r="AE45">
        <v>624</v>
      </c>
      <c r="AF45">
        <v>523</v>
      </c>
      <c r="AG45">
        <v>454</v>
      </c>
      <c r="AH45">
        <v>412</v>
      </c>
      <c r="AI45">
        <v>316</v>
      </c>
      <c r="AJ45">
        <v>279</v>
      </c>
      <c r="AK45">
        <v>247</v>
      </c>
      <c r="AL45">
        <v>194</v>
      </c>
      <c r="AM45">
        <v>203</v>
      </c>
      <c r="AN45">
        <v>133</v>
      </c>
      <c r="AO45">
        <v>103</v>
      </c>
      <c r="AP45">
        <v>39</v>
      </c>
      <c r="AQ45">
        <v>16</v>
      </c>
      <c r="AR45">
        <v>8</v>
      </c>
      <c r="AS45">
        <v>6</v>
      </c>
      <c r="AU45">
        <v>43</v>
      </c>
      <c r="AV45" t="s">
        <v>106</v>
      </c>
      <c r="AW45" t="b">
        <f t="shared" si="0"/>
        <v>1</v>
      </c>
    </row>
    <row r="46" spans="1:49">
      <c r="A46" t="s">
        <v>107</v>
      </c>
      <c r="B46">
        <v>2898</v>
      </c>
      <c r="C46">
        <v>3089</v>
      </c>
      <c r="D46">
        <v>3025</v>
      </c>
      <c r="E46">
        <v>2737</v>
      </c>
      <c r="F46">
        <v>2312</v>
      </c>
      <c r="G46">
        <v>2031</v>
      </c>
      <c r="H46">
        <v>2122</v>
      </c>
      <c r="I46">
        <v>1923</v>
      </c>
      <c r="J46">
        <v>1531</v>
      </c>
      <c r="K46">
        <v>1213</v>
      </c>
      <c r="L46">
        <v>1022</v>
      </c>
      <c r="M46">
        <v>856</v>
      </c>
      <c r="N46">
        <v>630</v>
      </c>
      <c r="O46">
        <v>452</v>
      </c>
      <c r="P46">
        <v>394</v>
      </c>
      <c r="Q46">
        <v>213</v>
      </c>
      <c r="R46">
        <v>207</v>
      </c>
      <c r="S46">
        <v>100</v>
      </c>
      <c r="T46">
        <v>33</v>
      </c>
      <c r="U46">
        <v>13</v>
      </c>
      <c r="V46">
        <v>6</v>
      </c>
      <c r="W46">
        <v>98</v>
      </c>
      <c r="X46">
        <v>2832</v>
      </c>
      <c r="Y46">
        <v>2966</v>
      </c>
      <c r="Z46">
        <v>2919</v>
      </c>
      <c r="AA46">
        <v>2933</v>
      </c>
      <c r="AB46">
        <v>2607</v>
      </c>
      <c r="AC46">
        <v>2337</v>
      </c>
      <c r="AD46">
        <v>2407</v>
      </c>
      <c r="AE46">
        <v>2140</v>
      </c>
      <c r="AF46">
        <v>1784</v>
      </c>
      <c r="AG46">
        <v>1407</v>
      </c>
      <c r="AH46">
        <v>1183</v>
      </c>
      <c r="AI46">
        <v>905</v>
      </c>
      <c r="AJ46">
        <v>676</v>
      </c>
      <c r="AK46">
        <v>529</v>
      </c>
      <c r="AL46">
        <v>439</v>
      </c>
      <c r="AM46">
        <v>298</v>
      </c>
      <c r="AN46">
        <v>211</v>
      </c>
      <c r="AO46">
        <v>143</v>
      </c>
      <c r="AP46">
        <v>35</v>
      </c>
      <c r="AQ46">
        <v>26</v>
      </c>
      <c r="AR46">
        <v>4</v>
      </c>
      <c r="AS46">
        <v>96</v>
      </c>
      <c r="AU46">
        <v>44</v>
      </c>
      <c r="AV46" t="s">
        <v>107</v>
      </c>
      <c r="AW46" t="b">
        <f t="shared" si="0"/>
        <v>1</v>
      </c>
    </row>
    <row r="47" spans="1:49">
      <c r="A47" t="s">
        <v>108</v>
      </c>
      <c r="B47">
        <v>629</v>
      </c>
      <c r="C47">
        <v>753</v>
      </c>
      <c r="D47">
        <v>760</v>
      </c>
      <c r="E47">
        <v>702</v>
      </c>
      <c r="F47">
        <v>315</v>
      </c>
      <c r="G47">
        <v>280</v>
      </c>
      <c r="H47">
        <v>302</v>
      </c>
      <c r="I47">
        <v>259</v>
      </c>
      <c r="J47">
        <v>254</v>
      </c>
      <c r="K47">
        <v>191</v>
      </c>
      <c r="L47">
        <v>213</v>
      </c>
      <c r="M47">
        <v>154</v>
      </c>
      <c r="N47">
        <v>169</v>
      </c>
      <c r="O47">
        <v>173</v>
      </c>
      <c r="P47">
        <v>126</v>
      </c>
      <c r="Q47">
        <v>107</v>
      </c>
      <c r="R47">
        <v>69</v>
      </c>
      <c r="S47">
        <v>48</v>
      </c>
      <c r="T47">
        <v>17</v>
      </c>
      <c r="U47">
        <v>10</v>
      </c>
      <c r="V47">
        <v>2</v>
      </c>
      <c r="W47">
        <v>1</v>
      </c>
      <c r="X47">
        <v>653</v>
      </c>
      <c r="Y47">
        <v>690</v>
      </c>
      <c r="Z47">
        <v>767</v>
      </c>
      <c r="AA47">
        <v>711</v>
      </c>
      <c r="AB47">
        <v>510</v>
      </c>
      <c r="AC47">
        <v>351</v>
      </c>
      <c r="AD47">
        <v>343</v>
      </c>
      <c r="AE47">
        <v>315</v>
      </c>
      <c r="AF47">
        <v>288</v>
      </c>
      <c r="AG47">
        <v>229</v>
      </c>
      <c r="AH47">
        <v>230</v>
      </c>
      <c r="AI47">
        <v>191</v>
      </c>
      <c r="AJ47">
        <v>174</v>
      </c>
      <c r="AK47">
        <v>160</v>
      </c>
      <c r="AL47">
        <v>139</v>
      </c>
      <c r="AM47">
        <v>106</v>
      </c>
      <c r="AN47">
        <v>84</v>
      </c>
      <c r="AO47">
        <v>54</v>
      </c>
      <c r="AP47">
        <v>19</v>
      </c>
      <c r="AQ47">
        <v>6</v>
      </c>
      <c r="AR47">
        <v>5</v>
      </c>
      <c r="AS47">
        <v>1</v>
      </c>
      <c r="AU47">
        <v>45</v>
      </c>
      <c r="AV47" t="s">
        <v>108</v>
      </c>
      <c r="AW47" t="b">
        <f t="shared" si="0"/>
        <v>1</v>
      </c>
    </row>
    <row r="48" spans="1:49">
      <c r="A48" t="s">
        <v>109</v>
      </c>
      <c r="B48">
        <v>3398</v>
      </c>
      <c r="C48">
        <v>3473</v>
      </c>
      <c r="D48">
        <v>3663</v>
      </c>
      <c r="E48">
        <v>3376</v>
      </c>
      <c r="F48">
        <v>2697</v>
      </c>
      <c r="G48">
        <v>2194</v>
      </c>
      <c r="H48">
        <v>2176</v>
      </c>
      <c r="I48">
        <v>2259</v>
      </c>
      <c r="J48">
        <v>1762</v>
      </c>
      <c r="K48">
        <v>1396</v>
      </c>
      <c r="L48">
        <v>1335</v>
      </c>
      <c r="M48">
        <v>1155</v>
      </c>
      <c r="N48">
        <v>1020</v>
      </c>
      <c r="O48">
        <v>931</v>
      </c>
      <c r="P48">
        <v>852</v>
      </c>
      <c r="Q48">
        <v>634</v>
      </c>
      <c r="R48">
        <v>463</v>
      </c>
      <c r="S48">
        <v>282</v>
      </c>
      <c r="T48">
        <v>99</v>
      </c>
      <c r="U48">
        <v>30</v>
      </c>
      <c r="V48">
        <v>4</v>
      </c>
      <c r="W48">
        <v>239</v>
      </c>
      <c r="X48">
        <v>3147</v>
      </c>
      <c r="Y48">
        <v>3423</v>
      </c>
      <c r="Z48">
        <v>3608</v>
      </c>
      <c r="AA48">
        <v>3651</v>
      </c>
      <c r="AB48">
        <v>3316</v>
      </c>
      <c r="AC48">
        <v>2802</v>
      </c>
      <c r="AD48">
        <v>2786</v>
      </c>
      <c r="AE48">
        <v>2555</v>
      </c>
      <c r="AF48">
        <v>2191</v>
      </c>
      <c r="AG48">
        <v>1774</v>
      </c>
      <c r="AH48">
        <v>1685</v>
      </c>
      <c r="AI48">
        <v>1303</v>
      </c>
      <c r="AJ48">
        <v>1265</v>
      </c>
      <c r="AK48">
        <v>967</v>
      </c>
      <c r="AL48">
        <v>934</v>
      </c>
      <c r="AM48">
        <v>763</v>
      </c>
      <c r="AN48">
        <v>475</v>
      </c>
      <c r="AO48">
        <v>313</v>
      </c>
      <c r="AP48">
        <v>92</v>
      </c>
      <c r="AQ48">
        <v>40</v>
      </c>
      <c r="AR48">
        <v>12</v>
      </c>
      <c r="AS48">
        <v>242</v>
      </c>
      <c r="AU48">
        <v>46</v>
      </c>
      <c r="AV48" t="s">
        <v>109</v>
      </c>
      <c r="AW48" t="b">
        <f t="shared" si="0"/>
        <v>1</v>
      </c>
    </row>
    <row r="49" spans="22:22">
      <c r="V49" s="5"/>
    </row>
  </sheetData>
  <phoneticPr fontId="3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S48"/>
  <sheetViews>
    <sheetView workbookViewId="0"/>
  </sheetViews>
  <sheetFormatPr baseColWidth="10" defaultColWidth="9.140625" defaultRowHeight="12.75"/>
  <cols>
    <col min="1" max="1" width="25.42578125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>
        <v>278494</v>
      </c>
      <c r="C2">
        <v>282853</v>
      </c>
      <c r="D2">
        <v>295526</v>
      </c>
      <c r="E2">
        <v>284075</v>
      </c>
      <c r="F2">
        <v>263492</v>
      </c>
      <c r="G2">
        <v>215059</v>
      </c>
      <c r="H2">
        <v>201404</v>
      </c>
      <c r="I2">
        <v>194920</v>
      </c>
      <c r="J2">
        <v>182817</v>
      </c>
      <c r="K2">
        <v>143285</v>
      </c>
      <c r="L2">
        <v>125380</v>
      </c>
      <c r="M2">
        <v>99009</v>
      </c>
      <c r="N2">
        <v>80599</v>
      </c>
      <c r="O2">
        <v>62019</v>
      </c>
      <c r="P2">
        <v>44640</v>
      </c>
      <c r="Q2">
        <v>31969</v>
      </c>
      <c r="R2">
        <v>20442</v>
      </c>
      <c r="S2">
        <v>12312</v>
      </c>
      <c r="T2">
        <v>4867</v>
      </c>
      <c r="U2">
        <v>1394</v>
      </c>
      <c r="V2">
        <v>277</v>
      </c>
      <c r="W2">
        <v>1536</v>
      </c>
      <c r="X2">
        <v>269877</v>
      </c>
      <c r="Y2">
        <v>275330</v>
      </c>
      <c r="Z2">
        <v>289067</v>
      </c>
      <c r="AA2">
        <v>279753</v>
      </c>
      <c r="AB2">
        <v>283400</v>
      </c>
      <c r="AC2">
        <v>244529</v>
      </c>
      <c r="AD2">
        <v>230385</v>
      </c>
      <c r="AE2">
        <v>222363</v>
      </c>
      <c r="AF2">
        <v>201583</v>
      </c>
      <c r="AG2">
        <v>167280</v>
      </c>
      <c r="AH2">
        <v>145459</v>
      </c>
      <c r="AI2">
        <v>116856</v>
      </c>
      <c r="AJ2">
        <v>90885</v>
      </c>
      <c r="AK2">
        <v>69393</v>
      </c>
      <c r="AL2">
        <v>52882</v>
      </c>
      <c r="AM2">
        <v>35730</v>
      </c>
      <c r="AN2">
        <v>25514</v>
      </c>
      <c r="AO2">
        <v>15886</v>
      </c>
      <c r="AP2">
        <v>7082</v>
      </c>
      <c r="AQ2">
        <v>2190</v>
      </c>
      <c r="AR2">
        <v>395</v>
      </c>
      <c r="AS2">
        <v>1469</v>
      </c>
    </row>
    <row r="3" spans="1:45">
      <c r="A3" t="s">
        <v>44</v>
      </c>
      <c r="B3">
        <v>4738</v>
      </c>
      <c r="C3">
        <v>4550</v>
      </c>
      <c r="D3">
        <v>4663</v>
      </c>
      <c r="E3">
        <v>4581</v>
      </c>
      <c r="F3">
        <v>4278</v>
      </c>
      <c r="G3">
        <v>3160</v>
      </c>
      <c r="H3">
        <v>2702</v>
      </c>
      <c r="I3">
        <v>2828</v>
      </c>
      <c r="J3">
        <v>2544</v>
      </c>
      <c r="K3">
        <v>2244</v>
      </c>
      <c r="L3">
        <v>1893</v>
      </c>
      <c r="M3">
        <v>1570</v>
      </c>
      <c r="N3">
        <v>1035</v>
      </c>
      <c r="O3">
        <v>1090</v>
      </c>
      <c r="P3">
        <v>870</v>
      </c>
      <c r="Q3">
        <v>593</v>
      </c>
      <c r="R3">
        <v>363</v>
      </c>
      <c r="S3">
        <v>284</v>
      </c>
      <c r="T3">
        <v>65</v>
      </c>
      <c r="U3">
        <v>30</v>
      </c>
      <c r="V3">
        <v>0</v>
      </c>
      <c r="W3">
        <v>5</v>
      </c>
      <c r="X3">
        <v>4186</v>
      </c>
      <c r="Y3">
        <v>4427</v>
      </c>
      <c r="Z3">
        <v>4614</v>
      </c>
      <c r="AA3">
        <v>4419</v>
      </c>
      <c r="AB3">
        <v>4386</v>
      </c>
      <c r="AC3">
        <v>3754</v>
      </c>
      <c r="AD3">
        <v>3276</v>
      </c>
      <c r="AE3">
        <v>3402</v>
      </c>
      <c r="AF3">
        <v>3063</v>
      </c>
      <c r="AG3">
        <v>2637</v>
      </c>
      <c r="AH3">
        <v>2175</v>
      </c>
      <c r="AI3">
        <v>1691</v>
      </c>
      <c r="AJ3">
        <v>1240</v>
      </c>
      <c r="AK3">
        <v>1143</v>
      </c>
      <c r="AL3">
        <v>882</v>
      </c>
      <c r="AM3">
        <v>659</v>
      </c>
      <c r="AN3">
        <v>466</v>
      </c>
      <c r="AO3">
        <v>321</v>
      </c>
      <c r="AP3">
        <v>113</v>
      </c>
      <c r="AQ3">
        <v>25</v>
      </c>
      <c r="AR3">
        <v>14</v>
      </c>
      <c r="AS3">
        <v>11</v>
      </c>
    </row>
    <row r="4" spans="1:45">
      <c r="A4" t="s">
        <v>46</v>
      </c>
      <c r="B4">
        <v>4441</v>
      </c>
      <c r="C4">
        <v>5048</v>
      </c>
      <c r="D4">
        <v>4944</v>
      </c>
      <c r="E4">
        <v>5038</v>
      </c>
      <c r="F4">
        <v>4687</v>
      </c>
      <c r="G4">
        <v>3631</v>
      </c>
      <c r="H4">
        <v>3155</v>
      </c>
      <c r="I4">
        <v>3417</v>
      </c>
      <c r="J4">
        <v>3419</v>
      </c>
      <c r="K4">
        <v>2728</v>
      </c>
      <c r="L4">
        <v>2547</v>
      </c>
      <c r="M4">
        <v>2391</v>
      </c>
      <c r="N4">
        <v>2256</v>
      </c>
      <c r="O4">
        <v>2129</v>
      </c>
      <c r="P4">
        <v>1301</v>
      </c>
      <c r="Q4">
        <v>1140</v>
      </c>
      <c r="R4">
        <v>687</v>
      </c>
      <c r="S4">
        <v>493</v>
      </c>
      <c r="T4">
        <v>234</v>
      </c>
      <c r="U4">
        <v>76</v>
      </c>
      <c r="V4">
        <v>2</v>
      </c>
      <c r="W4">
        <v>48</v>
      </c>
      <c r="X4">
        <v>4487</v>
      </c>
      <c r="Y4">
        <v>4579</v>
      </c>
      <c r="Z4">
        <v>5034</v>
      </c>
      <c r="AA4">
        <v>5155</v>
      </c>
      <c r="AB4">
        <v>4387</v>
      </c>
      <c r="AC4">
        <v>4209</v>
      </c>
      <c r="AD4">
        <v>3888</v>
      </c>
      <c r="AE4">
        <v>3903</v>
      </c>
      <c r="AF4">
        <v>3789</v>
      </c>
      <c r="AG4">
        <v>3626</v>
      </c>
      <c r="AH4">
        <v>3464</v>
      </c>
      <c r="AI4">
        <v>2672</v>
      </c>
      <c r="AJ4">
        <v>2550</v>
      </c>
      <c r="AK4">
        <v>1983</v>
      </c>
      <c r="AL4">
        <v>1600</v>
      </c>
      <c r="AM4">
        <v>1202</v>
      </c>
      <c r="AN4">
        <v>799</v>
      </c>
      <c r="AO4">
        <v>580</v>
      </c>
      <c r="AP4">
        <v>230</v>
      </c>
      <c r="AQ4">
        <v>96</v>
      </c>
      <c r="AR4">
        <v>4</v>
      </c>
      <c r="AS4">
        <v>76</v>
      </c>
    </row>
    <row r="5" spans="1:45">
      <c r="A5" t="s">
        <v>48</v>
      </c>
      <c r="B5">
        <v>8382</v>
      </c>
      <c r="C5">
        <v>8897</v>
      </c>
      <c r="D5">
        <v>8925</v>
      </c>
      <c r="E5">
        <v>8299</v>
      </c>
      <c r="F5">
        <v>7018</v>
      </c>
      <c r="G5">
        <v>6026</v>
      </c>
      <c r="H5">
        <v>5382</v>
      </c>
      <c r="I5">
        <v>5615</v>
      </c>
      <c r="J5">
        <v>5189</v>
      </c>
      <c r="K5">
        <v>4048</v>
      </c>
      <c r="L5">
        <v>3424</v>
      </c>
      <c r="M5">
        <v>2367</v>
      </c>
      <c r="N5">
        <v>2591</v>
      </c>
      <c r="O5">
        <v>2349</v>
      </c>
      <c r="P5">
        <v>1390</v>
      </c>
      <c r="Q5">
        <v>1329</v>
      </c>
      <c r="R5">
        <v>712</v>
      </c>
      <c r="S5">
        <v>342</v>
      </c>
      <c r="T5">
        <v>128</v>
      </c>
      <c r="U5">
        <v>12</v>
      </c>
      <c r="V5">
        <v>0</v>
      </c>
      <c r="W5">
        <v>33</v>
      </c>
      <c r="X5">
        <v>7956</v>
      </c>
      <c r="Y5">
        <v>8241</v>
      </c>
      <c r="Z5">
        <v>9417</v>
      </c>
      <c r="AA5">
        <v>8152</v>
      </c>
      <c r="AB5">
        <v>8159</v>
      </c>
      <c r="AC5">
        <v>7000</v>
      </c>
      <c r="AD5">
        <v>7035</v>
      </c>
      <c r="AE5">
        <v>5941</v>
      </c>
      <c r="AF5">
        <v>6103</v>
      </c>
      <c r="AG5">
        <v>4606</v>
      </c>
      <c r="AH5">
        <v>3543</v>
      </c>
      <c r="AI5">
        <v>3287</v>
      </c>
      <c r="AJ5">
        <v>3143</v>
      </c>
      <c r="AK5">
        <v>2550</v>
      </c>
      <c r="AL5">
        <v>1671</v>
      </c>
      <c r="AM5">
        <v>1198</v>
      </c>
      <c r="AN5">
        <v>900</v>
      </c>
      <c r="AO5">
        <v>282</v>
      </c>
      <c r="AP5">
        <v>151</v>
      </c>
      <c r="AQ5">
        <v>32</v>
      </c>
      <c r="AR5">
        <v>10</v>
      </c>
      <c r="AS5">
        <v>22</v>
      </c>
    </row>
    <row r="6" spans="1:45">
      <c r="A6" t="s">
        <v>50</v>
      </c>
      <c r="B6">
        <v>3400</v>
      </c>
      <c r="C6">
        <v>3406</v>
      </c>
      <c r="D6">
        <v>3466</v>
      </c>
      <c r="E6">
        <v>3324</v>
      </c>
      <c r="F6">
        <v>3029</v>
      </c>
      <c r="G6">
        <v>2316</v>
      </c>
      <c r="H6">
        <v>2383</v>
      </c>
      <c r="I6">
        <v>2381</v>
      </c>
      <c r="J6">
        <v>1996</v>
      </c>
      <c r="K6">
        <v>1619</v>
      </c>
      <c r="L6">
        <v>1224</v>
      </c>
      <c r="M6">
        <v>1129</v>
      </c>
      <c r="N6">
        <v>886</v>
      </c>
      <c r="O6">
        <v>764</v>
      </c>
      <c r="P6">
        <v>566</v>
      </c>
      <c r="Q6">
        <v>456</v>
      </c>
      <c r="R6">
        <v>310</v>
      </c>
      <c r="S6">
        <v>160</v>
      </c>
      <c r="T6">
        <v>49</v>
      </c>
      <c r="U6">
        <v>17</v>
      </c>
      <c r="V6">
        <v>0</v>
      </c>
      <c r="W6">
        <v>14</v>
      </c>
      <c r="X6">
        <v>3492</v>
      </c>
      <c r="Y6">
        <v>3353</v>
      </c>
      <c r="Z6">
        <v>3687</v>
      </c>
      <c r="AA6">
        <v>3393</v>
      </c>
      <c r="AB6">
        <v>3439</v>
      </c>
      <c r="AC6">
        <v>2819</v>
      </c>
      <c r="AD6">
        <v>2608</v>
      </c>
      <c r="AE6">
        <v>2733</v>
      </c>
      <c r="AF6">
        <v>2098</v>
      </c>
      <c r="AG6">
        <v>1749</v>
      </c>
      <c r="AH6">
        <v>1438</v>
      </c>
      <c r="AI6">
        <v>1326</v>
      </c>
      <c r="AJ6">
        <v>1018</v>
      </c>
      <c r="AK6">
        <v>680</v>
      </c>
      <c r="AL6">
        <v>669</v>
      </c>
      <c r="AM6">
        <v>496</v>
      </c>
      <c r="AN6">
        <v>250</v>
      </c>
      <c r="AO6">
        <v>198</v>
      </c>
      <c r="AP6">
        <v>58</v>
      </c>
      <c r="AQ6">
        <v>28</v>
      </c>
      <c r="AR6">
        <v>5</v>
      </c>
      <c r="AS6">
        <v>23</v>
      </c>
    </row>
    <row r="7" spans="1:45">
      <c r="A7" t="s">
        <v>52</v>
      </c>
      <c r="B7">
        <v>4747</v>
      </c>
      <c r="C7">
        <v>4816</v>
      </c>
      <c r="D7">
        <v>4767</v>
      </c>
      <c r="E7">
        <v>4366</v>
      </c>
      <c r="F7">
        <v>4236</v>
      </c>
      <c r="G7">
        <v>3399</v>
      </c>
      <c r="H7">
        <v>3316</v>
      </c>
      <c r="I7">
        <v>3105</v>
      </c>
      <c r="J7">
        <v>2780</v>
      </c>
      <c r="K7">
        <v>2104</v>
      </c>
      <c r="L7">
        <v>1909</v>
      </c>
      <c r="M7">
        <v>1368</v>
      </c>
      <c r="N7">
        <v>1092</v>
      </c>
      <c r="O7">
        <v>852</v>
      </c>
      <c r="P7">
        <v>606</v>
      </c>
      <c r="Q7">
        <v>500</v>
      </c>
      <c r="R7">
        <v>247</v>
      </c>
      <c r="S7">
        <v>129</v>
      </c>
      <c r="T7">
        <v>49</v>
      </c>
      <c r="U7">
        <v>13</v>
      </c>
      <c r="V7">
        <v>6</v>
      </c>
      <c r="W7">
        <v>0</v>
      </c>
      <c r="X7">
        <v>4690</v>
      </c>
      <c r="Y7">
        <v>4782</v>
      </c>
      <c r="Z7">
        <v>4644</v>
      </c>
      <c r="AA7">
        <v>4271</v>
      </c>
      <c r="AB7">
        <v>4463</v>
      </c>
      <c r="AC7">
        <v>4110</v>
      </c>
      <c r="AD7">
        <v>3947</v>
      </c>
      <c r="AE7">
        <v>3471</v>
      </c>
      <c r="AF7">
        <v>3236</v>
      </c>
      <c r="AG7">
        <v>2593</v>
      </c>
      <c r="AH7">
        <v>2268</v>
      </c>
      <c r="AI7">
        <v>1646</v>
      </c>
      <c r="AJ7">
        <v>1119</v>
      </c>
      <c r="AK7">
        <v>918</v>
      </c>
      <c r="AL7">
        <v>752</v>
      </c>
      <c r="AM7">
        <v>498</v>
      </c>
      <c r="AN7">
        <v>383</v>
      </c>
      <c r="AO7">
        <v>267</v>
      </c>
      <c r="AP7">
        <v>109</v>
      </c>
      <c r="AQ7">
        <v>25</v>
      </c>
      <c r="AR7">
        <v>6</v>
      </c>
      <c r="AS7">
        <v>0</v>
      </c>
    </row>
    <row r="8" spans="1:45">
      <c r="A8" t="s">
        <v>54</v>
      </c>
      <c r="B8">
        <v>183</v>
      </c>
      <c r="C8">
        <v>264</v>
      </c>
      <c r="D8">
        <v>275</v>
      </c>
      <c r="E8">
        <v>272</v>
      </c>
      <c r="F8">
        <v>192</v>
      </c>
      <c r="G8">
        <v>142</v>
      </c>
      <c r="H8">
        <v>153</v>
      </c>
      <c r="I8">
        <v>142</v>
      </c>
      <c r="J8">
        <v>123</v>
      </c>
      <c r="K8">
        <v>130</v>
      </c>
      <c r="L8">
        <v>118</v>
      </c>
      <c r="M8">
        <v>93</v>
      </c>
      <c r="N8">
        <v>66</v>
      </c>
      <c r="O8">
        <v>82</v>
      </c>
      <c r="P8">
        <v>75</v>
      </c>
      <c r="Q8">
        <v>79</v>
      </c>
      <c r="R8">
        <v>39</v>
      </c>
      <c r="S8">
        <v>31</v>
      </c>
      <c r="T8">
        <v>13</v>
      </c>
      <c r="U8">
        <v>2</v>
      </c>
      <c r="V8">
        <v>0</v>
      </c>
      <c r="W8">
        <v>7</v>
      </c>
      <c r="X8">
        <v>215</v>
      </c>
      <c r="Y8">
        <v>280</v>
      </c>
      <c r="Z8">
        <v>274</v>
      </c>
      <c r="AA8">
        <v>278</v>
      </c>
      <c r="AB8">
        <v>206</v>
      </c>
      <c r="AC8">
        <v>181</v>
      </c>
      <c r="AD8">
        <v>167</v>
      </c>
      <c r="AE8">
        <v>156</v>
      </c>
      <c r="AF8">
        <v>143</v>
      </c>
      <c r="AG8">
        <v>114</v>
      </c>
      <c r="AH8">
        <v>107</v>
      </c>
      <c r="AI8">
        <v>88</v>
      </c>
      <c r="AJ8">
        <v>93</v>
      </c>
      <c r="AK8">
        <v>91</v>
      </c>
      <c r="AL8">
        <v>86</v>
      </c>
      <c r="AM8">
        <v>63</v>
      </c>
      <c r="AN8">
        <v>50</v>
      </c>
      <c r="AO8">
        <v>25</v>
      </c>
      <c r="AP8">
        <v>19</v>
      </c>
      <c r="AQ8">
        <v>4</v>
      </c>
      <c r="AR8">
        <v>1</v>
      </c>
      <c r="AS8">
        <v>6</v>
      </c>
    </row>
    <row r="9" spans="1:45">
      <c r="A9" t="s">
        <v>56</v>
      </c>
      <c r="B9">
        <v>20731</v>
      </c>
      <c r="C9">
        <v>22595</v>
      </c>
      <c r="D9">
        <v>25701</v>
      </c>
      <c r="E9">
        <v>22370</v>
      </c>
      <c r="F9">
        <v>22482</v>
      </c>
      <c r="G9">
        <v>18412</v>
      </c>
      <c r="H9">
        <v>16685</v>
      </c>
      <c r="I9">
        <v>17025</v>
      </c>
      <c r="J9">
        <v>17308</v>
      </c>
      <c r="K9">
        <v>12999</v>
      </c>
      <c r="L9">
        <v>12311</v>
      </c>
      <c r="M9">
        <v>7895</v>
      </c>
      <c r="N9">
        <v>7785</v>
      </c>
      <c r="O9">
        <v>4737</v>
      </c>
      <c r="P9">
        <v>3899</v>
      </c>
      <c r="Q9">
        <v>1972</v>
      </c>
      <c r="R9">
        <v>1235</v>
      </c>
      <c r="S9">
        <v>951</v>
      </c>
      <c r="T9">
        <v>369</v>
      </c>
      <c r="U9">
        <v>35</v>
      </c>
      <c r="V9">
        <v>0</v>
      </c>
      <c r="W9">
        <v>152</v>
      </c>
      <c r="X9">
        <v>20724</v>
      </c>
      <c r="Y9">
        <v>21452</v>
      </c>
      <c r="Z9">
        <v>25142</v>
      </c>
      <c r="AA9">
        <v>22600</v>
      </c>
      <c r="AB9">
        <v>24245</v>
      </c>
      <c r="AC9">
        <v>20693</v>
      </c>
      <c r="AD9">
        <v>19156</v>
      </c>
      <c r="AE9">
        <v>20065</v>
      </c>
      <c r="AF9">
        <v>18864</v>
      </c>
      <c r="AG9">
        <v>16117</v>
      </c>
      <c r="AH9">
        <v>13685</v>
      </c>
      <c r="AI9">
        <v>9629</v>
      </c>
      <c r="AJ9">
        <v>8600</v>
      </c>
      <c r="AK9">
        <v>5251</v>
      </c>
      <c r="AL9">
        <v>4378</v>
      </c>
      <c r="AM9">
        <v>2558</v>
      </c>
      <c r="AN9">
        <v>1593</v>
      </c>
      <c r="AO9">
        <v>1045</v>
      </c>
      <c r="AP9">
        <v>612</v>
      </c>
      <c r="AQ9">
        <v>90</v>
      </c>
      <c r="AR9">
        <v>0</v>
      </c>
      <c r="AS9">
        <v>156</v>
      </c>
    </row>
    <row r="10" spans="1:45">
      <c r="A10" t="s">
        <v>58</v>
      </c>
      <c r="B10">
        <v>1917</v>
      </c>
      <c r="C10">
        <v>1942</v>
      </c>
      <c r="D10">
        <v>2041</v>
      </c>
      <c r="E10">
        <v>1745</v>
      </c>
      <c r="F10">
        <v>1550</v>
      </c>
      <c r="G10">
        <v>1238</v>
      </c>
      <c r="H10">
        <v>1231</v>
      </c>
      <c r="I10">
        <v>1113</v>
      </c>
      <c r="J10">
        <v>984</v>
      </c>
      <c r="K10">
        <v>872</v>
      </c>
      <c r="L10">
        <v>715</v>
      </c>
      <c r="M10">
        <v>754</v>
      </c>
      <c r="N10">
        <v>632</v>
      </c>
      <c r="O10">
        <v>535</v>
      </c>
      <c r="P10">
        <v>510</v>
      </c>
      <c r="Q10">
        <v>357</v>
      </c>
      <c r="R10">
        <v>235</v>
      </c>
      <c r="S10">
        <v>165</v>
      </c>
      <c r="T10">
        <v>34</v>
      </c>
      <c r="U10">
        <v>24</v>
      </c>
      <c r="V10">
        <v>3</v>
      </c>
      <c r="W10">
        <v>12</v>
      </c>
      <c r="X10">
        <v>2046</v>
      </c>
      <c r="Y10">
        <v>1774</v>
      </c>
      <c r="Z10">
        <v>1808</v>
      </c>
      <c r="AA10">
        <v>1809</v>
      </c>
      <c r="AB10">
        <v>1723</v>
      </c>
      <c r="AC10">
        <v>1565</v>
      </c>
      <c r="AD10">
        <v>1535</v>
      </c>
      <c r="AE10">
        <v>1291</v>
      </c>
      <c r="AF10">
        <v>1177</v>
      </c>
      <c r="AG10">
        <v>987</v>
      </c>
      <c r="AH10">
        <v>946</v>
      </c>
      <c r="AI10">
        <v>772</v>
      </c>
      <c r="AJ10">
        <v>753</v>
      </c>
      <c r="AK10">
        <v>607</v>
      </c>
      <c r="AL10">
        <v>470</v>
      </c>
      <c r="AM10">
        <v>398</v>
      </c>
      <c r="AN10">
        <v>279</v>
      </c>
      <c r="AO10">
        <v>146</v>
      </c>
      <c r="AP10">
        <v>98</v>
      </c>
      <c r="AQ10">
        <v>30</v>
      </c>
      <c r="AR10">
        <v>3</v>
      </c>
      <c r="AS10">
        <v>6</v>
      </c>
    </row>
    <row r="11" spans="1:45">
      <c r="A11" t="s">
        <v>60</v>
      </c>
      <c r="B11">
        <v>4153</v>
      </c>
      <c r="C11">
        <v>4382</v>
      </c>
      <c r="D11">
        <v>4355</v>
      </c>
      <c r="E11">
        <v>4168</v>
      </c>
      <c r="F11">
        <v>3693</v>
      </c>
      <c r="G11">
        <v>2799</v>
      </c>
      <c r="H11">
        <v>2712</v>
      </c>
      <c r="I11">
        <v>2298</v>
      </c>
      <c r="J11">
        <v>2249</v>
      </c>
      <c r="K11">
        <v>1772</v>
      </c>
      <c r="L11">
        <v>1527</v>
      </c>
      <c r="M11">
        <v>1405</v>
      </c>
      <c r="N11">
        <v>964</v>
      </c>
      <c r="O11">
        <v>695</v>
      </c>
      <c r="P11">
        <v>664</v>
      </c>
      <c r="Q11">
        <v>460</v>
      </c>
      <c r="R11">
        <v>245</v>
      </c>
      <c r="S11">
        <v>181</v>
      </c>
      <c r="T11">
        <v>77</v>
      </c>
      <c r="U11">
        <v>6</v>
      </c>
      <c r="V11">
        <v>0</v>
      </c>
      <c r="W11">
        <v>5</v>
      </c>
      <c r="X11">
        <v>4099</v>
      </c>
      <c r="Y11">
        <v>4401</v>
      </c>
      <c r="Z11">
        <v>4783</v>
      </c>
      <c r="AA11">
        <v>4351</v>
      </c>
      <c r="AB11">
        <v>4251</v>
      </c>
      <c r="AC11">
        <v>3575</v>
      </c>
      <c r="AD11">
        <v>3126</v>
      </c>
      <c r="AE11">
        <v>2987</v>
      </c>
      <c r="AF11">
        <v>2501</v>
      </c>
      <c r="AG11">
        <v>2155</v>
      </c>
      <c r="AH11">
        <v>1895</v>
      </c>
      <c r="AI11">
        <v>1465</v>
      </c>
      <c r="AJ11">
        <v>1321</v>
      </c>
      <c r="AK11">
        <v>807</v>
      </c>
      <c r="AL11">
        <v>741</v>
      </c>
      <c r="AM11">
        <v>593</v>
      </c>
      <c r="AN11">
        <v>331</v>
      </c>
      <c r="AO11">
        <v>256</v>
      </c>
      <c r="AP11">
        <v>74</v>
      </c>
      <c r="AQ11">
        <v>28</v>
      </c>
      <c r="AR11">
        <v>15</v>
      </c>
      <c r="AS11">
        <v>7</v>
      </c>
    </row>
    <row r="12" spans="1:45">
      <c r="A12" t="s">
        <v>62</v>
      </c>
      <c r="B12">
        <v>523</v>
      </c>
      <c r="C12">
        <v>630</v>
      </c>
      <c r="D12">
        <v>642</v>
      </c>
      <c r="E12">
        <v>521</v>
      </c>
      <c r="F12">
        <v>380</v>
      </c>
      <c r="G12">
        <v>403</v>
      </c>
      <c r="H12">
        <v>356</v>
      </c>
      <c r="I12">
        <v>352</v>
      </c>
      <c r="J12">
        <v>350</v>
      </c>
      <c r="K12">
        <v>296</v>
      </c>
      <c r="L12">
        <v>282</v>
      </c>
      <c r="M12">
        <v>239</v>
      </c>
      <c r="N12">
        <v>176</v>
      </c>
      <c r="O12">
        <v>117</v>
      </c>
      <c r="P12">
        <v>133</v>
      </c>
      <c r="Q12">
        <v>95</v>
      </c>
      <c r="R12">
        <v>115</v>
      </c>
      <c r="S12">
        <v>64</v>
      </c>
      <c r="T12">
        <v>11</v>
      </c>
      <c r="U12">
        <v>0</v>
      </c>
      <c r="V12">
        <v>0</v>
      </c>
      <c r="W12">
        <v>2</v>
      </c>
      <c r="X12">
        <v>576</v>
      </c>
      <c r="Y12">
        <v>582</v>
      </c>
      <c r="Z12">
        <v>600</v>
      </c>
      <c r="AA12">
        <v>563</v>
      </c>
      <c r="AB12">
        <v>452</v>
      </c>
      <c r="AC12">
        <v>487</v>
      </c>
      <c r="AD12">
        <v>452</v>
      </c>
      <c r="AE12">
        <v>449</v>
      </c>
      <c r="AF12">
        <v>426</v>
      </c>
      <c r="AG12">
        <v>354</v>
      </c>
      <c r="AH12">
        <v>324</v>
      </c>
      <c r="AI12">
        <v>254</v>
      </c>
      <c r="AJ12">
        <v>199</v>
      </c>
      <c r="AK12">
        <v>185</v>
      </c>
      <c r="AL12">
        <v>146</v>
      </c>
      <c r="AM12">
        <v>126</v>
      </c>
      <c r="AN12">
        <v>96</v>
      </c>
      <c r="AO12">
        <v>76</v>
      </c>
      <c r="AP12">
        <v>18</v>
      </c>
      <c r="AQ12">
        <v>13</v>
      </c>
      <c r="AR12">
        <v>3</v>
      </c>
      <c r="AS12">
        <v>0</v>
      </c>
    </row>
    <row r="13" spans="1:45">
      <c r="A13" t="s">
        <v>64</v>
      </c>
      <c r="B13">
        <v>4078</v>
      </c>
      <c r="C13">
        <v>4323</v>
      </c>
      <c r="D13">
        <v>4667</v>
      </c>
      <c r="E13">
        <v>4227</v>
      </c>
      <c r="F13">
        <v>4458</v>
      </c>
      <c r="G13">
        <v>3571</v>
      </c>
      <c r="H13">
        <v>3397</v>
      </c>
      <c r="I13">
        <v>3051</v>
      </c>
      <c r="J13">
        <v>2769</v>
      </c>
      <c r="K13">
        <v>2673</v>
      </c>
      <c r="L13">
        <v>2184</v>
      </c>
      <c r="M13">
        <v>1902</v>
      </c>
      <c r="N13">
        <v>1504</v>
      </c>
      <c r="O13">
        <v>1034</v>
      </c>
      <c r="P13">
        <v>862</v>
      </c>
      <c r="Q13">
        <v>523</v>
      </c>
      <c r="R13">
        <v>353</v>
      </c>
      <c r="S13">
        <v>215</v>
      </c>
      <c r="T13">
        <v>143</v>
      </c>
      <c r="U13">
        <v>8</v>
      </c>
      <c r="V13">
        <v>0</v>
      </c>
      <c r="W13">
        <v>51</v>
      </c>
      <c r="X13">
        <v>3884</v>
      </c>
      <c r="Y13">
        <v>4620</v>
      </c>
      <c r="Z13">
        <v>4398</v>
      </c>
      <c r="AA13">
        <v>4510</v>
      </c>
      <c r="AB13">
        <v>4738</v>
      </c>
      <c r="AC13">
        <v>3789</v>
      </c>
      <c r="AD13">
        <v>3617</v>
      </c>
      <c r="AE13">
        <v>3697</v>
      </c>
      <c r="AF13">
        <v>3369</v>
      </c>
      <c r="AG13">
        <v>3045</v>
      </c>
      <c r="AH13">
        <v>2710</v>
      </c>
      <c r="AI13">
        <v>1976</v>
      </c>
      <c r="AJ13">
        <v>1836</v>
      </c>
      <c r="AK13">
        <v>1236</v>
      </c>
      <c r="AL13">
        <v>889</v>
      </c>
      <c r="AM13">
        <v>694</v>
      </c>
      <c r="AN13">
        <v>400</v>
      </c>
      <c r="AO13">
        <v>370</v>
      </c>
      <c r="AP13">
        <v>135</v>
      </c>
      <c r="AQ13">
        <v>28</v>
      </c>
      <c r="AR13">
        <v>2</v>
      </c>
      <c r="AS13">
        <v>25</v>
      </c>
    </row>
    <row r="14" spans="1:45">
      <c r="A14" t="s">
        <v>66</v>
      </c>
      <c r="B14">
        <v>1432</v>
      </c>
      <c r="C14">
        <v>1420</v>
      </c>
      <c r="D14">
        <v>1396</v>
      </c>
      <c r="E14">
        <v>1301</v>
      </c>
      <c r="F14">
        <v>1212</v>
      </c>
      <c r="G14">
        <v>951</v>
      </c>
      <c r="H14">
        <v>830</v>
      </c>
      <c r="I14">
        <v>811</v>
      </c>
      <c r="J14">
        <v>782</v>
      </c>
      <c r="K14">
        <v>662</v>
      </c>
      <c r="L14">
        <v>618</v>
      </c>
      <c r="M14">
        <v>484</v>
      </c>
      <c r="N14">
        <v>456</v>
      </c>
      <c r="O14">
        <v>336</v>
      </c>
      <c r="P14">
        <v>267</v>
      </c>
      <c r="Q14">
        <v>231</v>
      </c>
      <c r="R14">
        <v>151</v>
      </c>
      <c r="S14">
        <v>104</v>
      </c>
      <c r="T14">
        <v>27</v>
      </c>
      <c r="U14">
        <v>20</v>
      </c>
      <c r="V14">
        <v>0</v>
      </c>
      <c r="W14">
        <v>25</v>
      </c>
      <c r="X14">
        <v>1356</v>
      </c>
      <c r="Y14">
        <v>1270</v>
      </c>
      <c r="Z14">
        <v>1350</v>
      </c>
      <c r="AA14">
        <v>1325</v>
      </c>
      <c r="AB14">
        <v>1502</v>
      </c>
      <c r="AC14">
        <v>1172</v>
      </c>
      <c r="AD14">
        <v>1001</v>
      </c>
      <c r="AE14">
        <v>950</v>
      </c>
      <c r="AF14">
        <v>860</v>
      </c>
      <c r="AG14">
        <v>852</v>
      </c>
      <c r="AH14">
        <v>725</v>
      </c>
      <c r="AI14">
        <v>599</v>
      </c>
      <c r="AJ14">
        <v>429</v>
      </c>
      <c r="AK14">
        <v>387</v>
      </c>
      <c r="AL14">
        <v>371</v>
      </c>
      <c r="AM14">
        <v>252</v>
      </c>
      <c r="AN14">
        <v>211</v>
      </c>
      <c r="AO14">
        <v>101</v>
      </c>
      <c r="AP14">
        <v>50</v>
      </c>
      <c r="AQ14">
        <v>13</v>
      </c>
      <c r="AR14">
        <v>3</v>
      </c>
      <c r="AS14">
        <v>25</v>
      </c>
    </row>
    <row r="15" spans="1:45">
      <c r="A15" t="s">
        <v>68</v>
      </c>
      <c r="B15">
        <v>1214</v>
      </c>
      <c r="C15">
        <v>1309</v>
      </c>
      <c r="D15">
        <v>1408</v>
      </c>
      <c r="E15">
        <v>1362</v>
      </c>
      <c r="F15">
        <v>1132</v>
      </c>
      <c r="G15">
        <v>779</v>
      </c>
      <c r="H15">
        <v>717</v>
      </c>
      <c r="I15">
        <v>713</v>
      </c>
      <c r="J15">
        <v>646</v>
      </c>
      <c r="K15">
        <v>445</v>
      </c>
      <c r="L15">
        <v>468</v>
      </c>
      <c r="M15">
        <v>372</v>
      </c>
      <c r="N15">
        <v>271</v>
      </c>
      <c r="O15">
        <v>194</v>
      </c>
      <c r="P15">
        <v>167</v>
      </c>
      <c r="Q15">
        <v>113</v>
      </c>
      <c r="R15">
        <v>104</v>
      </c>
      <c r="S15">
        <v>74</v>
      </c>
      <c r="T15">
        <v>23</v>
      </c>
      <c r="U15">
        <v>6</v>
      </c>
      <c r="V15">
        <v>2</v>
      </c>
      <c r="W15">
        <v>3</v>
      </c>
      <c r="X15">
        <v>1374</v>
      </c>
      <c r="Y15">
        <v>1327</v>
      </c>
      <c r="Z15">
        <v>1371</v>
      </c>
      <c r="AA15">
        <v>1311</v>
      </c>
      <c r="AB15">
        <v>1216</v>
      </c>
      <c r="AC15">
        <v>993</v>
      </c>
      <c r="AD15">
        <v>958</v>
      </c>
      <c r="AE15">
        <v>792</v>
      </c>
      <c r="AF15">
        <v>692</v>
      </c>
      <c r="AG15">
        <v>577</v>
      </c>
      <c r="AH15">
        <v>566</v>
      </c>
      <c r="AI15">
        <v>448</v>
      </c>
      <c r="AJ15">
        <v>312</v>
      </c>
      <c r="AK15">
        <v>196</v>
      </c>
      <c r="AL15">
        <v>196</v>
      </c>
      <c r="AM15">
        <v>147</v>
      </c>
      <c r="AN15">
        <v>104</v>
      </c>
      <c r="AO15">
        <v>56</v>
      </c>
      <c r="AP15">
        <v>34</v>
      </c>
      <c r="AQ15">
        <v>18</v>
      </c>
      <c r="AR15">
        <v>2</v>
      </c>
      <c r="AS15">
        <v>7</v>
      </c>
    </row>
    <row r="16" spans="1:45">
      <c r="A16" t="s">
        <v>154</v>
      </c>
      <c r="B16">
        <v>7946</v>
      </c>
      <c r="C16">
        <v>8675</v>
      </c>
      <c r="D16">
        <v>7927</v>
      </c>
      <c r="E16">
        <v>7681</v>
      </c>
      <c r="F16">
        <v>6202</v>
      </c>
      <c r="G16">
        <v>4793</v>
      </c>
      <c r="H16">
        <v>4969</v>
      </c>
      <c r="I16">
        <v>4175</v>
      </c>
      <c r="J16">
        <v>3880</v>
      </c>
      <c r="K16">
        <v>3184</v>
      </c>
      <c r="L16">
        <v>2752</v>
      </c>
      <c r="M16">
        <v>1939</v>
      </c>
      <c r="N16">
        <v>1947</v>
      </c>
      <c r="O16">
        <v>1462</v>
      </c>
      <c r="P16">
        <v>1104</v>
      </c>
      <c r="Q16">
        <v>850</v>
      </c>
      <c r="R16">
        <v>584</v>
      </c>
      <c r="S16">
        <v>326</v>
      </c>
      <c r="T16">
        <v>184</v>
      </c>
      <c r="U16">
        <v>8</v>
      </c>
      <c r="V16">
        <v>0</v>
      </c>
      <c r="W16">
        <v>48</v>
      </c>
      <c r="X16">
        <v>8250</v>
      </c>
      <c r="Y16">
        <v>7678</v>
      </c>
      <c r="Z16">
        <v>9132</v>
      </c>
      <c r="AA16">
        <v>8518</v>
      </c>
      <c r="AB16">
        <v>8128</v>
      </c>
      <c r="AC16">
        <v>6580</v>
      </c>
      <c r="AD16">
        <v>6158</v>
      </c>
      <c r="AE16">
        <v>4868</v>
      </c>
      <c r="AF16">
        <v>5037</v>
      </c>
      <c r="AG16">
        <v>3785</v>
      </c>
      <c r="AH16">
        <v>3431</v>
      </c>
      <c r="AI16">
        <v>2646</v>
      </c>
      <c r="AJ16">
        <v>2006</v>
      </c>
      <c r="AK16">
        <v>1540</v>
      </c>
      <c r="AL16">
        <v>1190</v>
      </c>
      <c r="AM16">
        <v>851</v>
      </c>
      <c r="AN16">
        <v>843</v>
      </c>
      <c r="AO16">
        <v>554</v>
      </c>
      <c r="AP16">
        <v>152</v>
      </c>
      <c r="AQ16">
        <v>83</v>
      </c>
      <c r="AR16">
        <v>0</v>
      </c>
      <c r="AS16">
        <v>47</v>
      </c>
    </row>
    <row r="17" spans="1:45">
      <c r="A17" t="s">
        <v>72</v>
      </c>
      <c r="B17">
        <v>7642</v>
      </c>
      <c r="C17">
        <v>8072</v>
      </c>
      <c r="D17">
        <v>8887</v>
      </c>
      <c r="E17">
        <v>8558</v>
      </c>
      <c r="F17">
        <v>9759</v>
      </c>
      <c r="G17">
        <v>7191</v>
      </c>
      <c r="H17">
        <v>6806</v>
      </c>
      <c r="I17">
        <v>6200</v>
      </c>
      <c r="J17">
        <v>6016</v>
      </c>
      <c r="K17">
        <v>4616</v>
      </c>
      <c r="L17">
        <v>4503</v>
      </c>
      <c r="M17">
        <v>3389</v>
      </c>
      <c r="N17">
        <v>2496</v>
      </c>
      <c r="O17">
        <v>1851</v>
      </c>
      <c r="P17">
        <v>1259</v>
      </c>
      <c r="Q17">
        <v>1019</v>
      </c>
      <c r="R17">
        <v>570</v>
      </c>
      <c r="S17">
        <v>335</v>
      </c>
      <c r="T17">
        <v>48</v>
      </c>
      <c r="U17">
        <v>23</v>
      </c>
      <c r="V17">
        <v>0</v>
      </c>
      <c r="W17">
        <v>192</v>
      </c>
      <c r="X17">
        <v>7472</v>
      </c>
      <c r="Y17">
        <v>8499</v>
      </c>
      <c r="Z17">
        <v>8185</v>
      </c>
      <c r="AA17">
        <v>8065</v>
      </c>
      <c r="AB17">
        <v>9936</v>
      </c>
      <c r="AC17">
        <v>8214</v>
      </c>
      <c r="AD17">
        <v>7262</v>
      </c>
      <c r="AE17">
        <v>6798</v>
      </c>
      <c r="AF17">
        <v>6577</v>
      </c>
      <c r="AG17">
        <v>5375</v>
      </c>
      <c r="AH17">
        <v>4930</v>
      </c>
      <c r="AI17">
        <v>3929</v>
      </c>
      <c r="AJ17">
        <v>2956</v>
      </c>
      <c r="AK17">
        <v>2320</v>
      </c>
      <c r="AL17">
        <v>1574</v>
      </c>
      <c r="AM17">
        <v>1035</v>
      </c>
      <c r="AN17">
        <v>822</v>
      </c>
      <c r="AO17">
        <v>456</v>
      </c>
      <c r="AP17">
        <v>151</v>
      </c>
      <c r="AQ17">
        <v>56</v>
      </c>
      <c r="AR17">
        <v>10</v>
      </c>
      <c r="AS17">
        <v>185</v>
      </c>
    </row>
    <row r="18" spans="1:45">
      <c r="A18" t="s">
        <v>74</v>
      </c>
      <c r="B18">
        <v>936</v>
      </c>
      <c r="C18">
        <v>1043</v>
      </c>
      <c r="D18">
        <v>1072</v>
      </c>
      <c r="E18">
        <v>1101</v>
      </c>
      <c r="F18">
        <v>885</v>
      </c>
      <c r="G18">
        <v>758</v>
      </c>
      <c r="H18">
        <v>631</v>
      </c>
      <c r="I18">
        <v>627</v>
      </c>
      <c r="J18">
        <v>595</v>
      </c>
      <c r="K18">
        <v>488</v>
      </c>
      <c r="L18">
        <v>423</v>
      </c>
      <c r="M18">
        <v>364</v>
      </c>
      <c r="N18">
        <v>314</v>
      </c>
      <c r="O18">
        <v>261</v>
      </c>
      <c r="P18">
        <v>224</v>
      </c>
      <c r="Q18">
        <v>257</v>
      </c>
      <c r="R18">
        <v>150</v>
      </c>
      <c r="S18">
        <v>65</v>
      </c>
      <c r="T18">
        <v>44</v>
      </c>
      <c r="U18">
        <v>13</v>
      </c>
      <c r="V18">
        <v>0</v>
      </c>
      <c r="W18">
        <v>2</v>
      </c>
      <c r="X18">
        <v>950</v>
      </c>
      <c r="Y18">
        <v>1007</v>
      </c>
      <c r="Z18">
        <v>1126</v>
      </c>
      <c r="AA18">
        <v>1116</v>
      </c>
      <c r="AB18">
        <v>938</v>
      </c>
      <c r="AC18">
        <v>891</v>
      </c>
      <c r="AD18">
        <v>814</v>
      </c>
      <c r="AE18">
        <v>805</v>
      </c>
      <c r="AF18">
        <v>728</v>
      </c>
      <c r="AG18">
        <v>571</v>
      </c>
      <c r="AH18">
        <v>597</v>
      </c>
      <c r="AI18">
        <v>416</v>
      </c>
      <c r="AJ18">
        <v>361</v>
      </c>
      <c r="AK18">
        <v>316</v>
      </c>
      <c r="AL18">
        <v>259</v>
      </c>
      <c r="AM18">
        <v>197</v>
      </c>
      <c r="AN18">
        <v>145</v>
      </c>
      <c r="AO18">
        <v>96</v>
      </c>
      <c r="AP18">
        <v>34</v>
      </c>
      <c r="AQ18">
        <v>14</v>
      </c>
      <c r="AR18">
        <v>2</v>
      </c>
      <c r="AS18">
        <v>2</v>
      </c>
    </row>
    <row r="19" spans="1:45">
      <c r="A19" t="s">
        <v>76</v>
      </c>
      <c r="B19">
        <v>28202</v>
      </c>
      <c r="C19">
        <v>29476</v>
      </c>
      <c r="D19">
        <v>27489</v>
      </c>
      <c r="E19">
        <v>27425</v>
      </c>
      <c r="F19">
        <v>24169</v>
      </c>
      <c r="G19">
        <v>23916</v>
      </c>
      <c r="H19">
        <v>20691</v>
      </c>
      <c r="I19">
        <v>19105</v>
      </c>
      <c r="J19">
        <v>16272</v>
      </c>
      <c r="K19">
        <v>14280</v>
      </c>
      <c r="L19">
        <v>12319</v>
      </c>
      <c r="M19">
        <v>10383</v>
      </c>
      <c r="N19">
        <v>8453</v>
      </c>
      <c r="O19">
        <v>6248</v>
      </c>
      <c r="P19">
        <v>3677</v>
      </c>
      <c r="Q19">
        <v>2413</v>
      </c>
      <c r="R19">
        <v>1453</v>
      </c>
      <c r="S19">
        <v>1025</v>
      </c>
      <c r="T19">
        <v>289</v>
      </c>
      <c r="U19">
        <v>241</v>
      </c>
      <c r="V19">
        <v>2</v>
      </c>
      <c r="W19">
        <v>145</v>
      </c>
      <c r="X19">
        <v>28009</v>
      </c>
      <c r="Y19">
        <v>25938</v>
      </c>
      <c r="Z19">
        <v>27498</v>
      </c>
      <c r="AA19">
        <v>27720</v>
      </c>
      <c r="AB19">
        <v>27515</v>
      </c>
      <c r="AC19">
        <v>25696</v>
      </c>
      <c r="AD19">
        <v>22534</v>
      </c>
      <c r="AE19">
        <v>21233</v>
      </c>
      <c r="AF19">
        <v>18665</v>
      </c>
      <c r="AG19">
        <v>15930</v>
      </c>
      <c r="AH19">
        <v>15348</v>
      </c>
      <c r="AI19">
        <v>11916</v>
      </c>
      <c r="AJ19">
        <v>9811</v>
      </c>
      <c r="AK19">
        <v>6063</v>
      </c>
      <c r="AL19">
        <v>5051</v>
      </c>
      <c r="AM19">
        <v>3100</v>
      </c>
      <c r="AN19">
        <v>2291</v>
      </c>
      <c r="AO19">
        <v>1283</v>
      </c>
      <c r="AP19">
        <v>592</v>
      </c>
      <c r="AQ19">
        <v>361</v>
      </c>
      <c r="AR19">
        <v>8</v>
      </c>
      <c r="AS19">
        <v>109</v>
      </c>
    </row>
    <row r="20" spans="1:45">
      <c r="A20" t="s">
        <v>78</v>
      </c>
      <c r="B20">
        <v>1877</v>
      </c>
      <c r="C20">
        <v>1672</v>
      </c>
      <c r="D20">
        <v>1857</v>
      </c>
      <c r="E20">
        <v>1719</v>
      </c>
      <c r="F20">
        <v>1727</v>
      </c>
      <c r="G20">
        <v>1352</v>
      </c>
      <c r="H20">
        <v>1157</v>
      </c>
      <c r="I20">
        <v>1292</v>
      </c>
      <c r="J20">
        <v>1323</v>
      </c>
      <c r="K20">
        <v>948</v>
      </c>
      <c r="L20">
        <v>877</v>
      </c>
      <c r="M20">
        <v>773</v>
      </c>
      <c r="N20">
        <v>625</v>
      </c>
      <c r="O20">
        <v>489</v>
      </c>
      <c r="P20">
        <v>464</v>
      </c>
      <c r="Q20">
        <v>348</v>
      </c>
      <c r="R20">
        <v>232</v>
      </c>
      <c r="S20">
        <v>108</v>
      </c>
      <c r="T20">
        <v>32</v>
      </c>
      <c r="U20">
        <v>24</v>
      </c>
      <c r="V20">
        <v>3</v>
      </c>
      <c r="W20">
        <v>17</v>
      </c>
      <c r="X20">
        <v>1724</v>
      </c>
      <c r="Y20">
        <v>1778</v>
      </c>
      <c r="Z20">
        <v>1656</v>
      </c>
      <c r="AA20">
        <v>1784</v>
      </c>
      <c r="AB20">
        <v>1636</v>
      </c>
      <c r="AC20">
        <v>1535</v>
      </c>
      <c r="AD20">
        <v>1364</v>
      </c>
      <c r="AE20">
        <v>1339</v>
      </c>
      <c r="AF20">
        <v>1421</v>
      </c>
      <c r="AG20">
        <v>1148</v>
      </c>
      <c r="AH20">
        <v>881</v>
      </c>
      <c r="AI20">
        <v>810</v>
      </c>
      <c r="AJ20">
        <v>716</v>
      </c>
      <c r="AK20">
        <v>583</v>
      </c>
      <c r="AL20">
        <v>389</v>
      </c>
      <c r="AM20">
        <v>324</v>
      </c>
      <c r="AN20">
        <v>192</v>
      </c>
      <c r="AO20">
        <v>137</v>
      </c>
      <c r="AP20">
        <v>52</v>
      </c>
      <c r="AQ20">
        <v>18</v>
      </c>
      <c r="AR20">
        <v>0</v>
      </c>
      <c r="AS20">
        <v>9</v>
      </c>
    </row>
    <row r="21" spans="1:45">
      <c r="A21" t="s">
        <v>80</v>
      </c>
      <c r="B21">
        <v>2420</v>
      </c>
      <c r="C21">
        <v>2389</v>
      </c>
      <c r="D21">
        <v>2410</v>
      </c>
      <c r="E21">
        <v>2326</v>
      </c>
      <c r="F21">
        <v>1616</v>
      </c>
      <c r="G21">
        <v>1263</v>
      </c>
      <c r="H21">
        <v>1416</v>
      </c>
      <c r="I21">
        <v>1381</v>
      </c>
      <c r="J21">
        <v>1208</v>
      </c>
      <c r="K21">
        <v>1150</v>
      </c>
      <c r="L21">
        <v>970</v>
      </c>
      <c r="M21">
        <v>963</v>
      </c>
      <c r="N21">
        <v>690</v>
      </c>
      <c r="O21">
        <v>735</v>
      </c>
      <c r="P21">
        <v>605</v>
      </c>
      <c r="Q21">
        <v>439</v>
      </c>
      <c r="R21">
        <v>393</v>
      </c>
      <c r="S21">
        <v>180</v>
      </c>
      <c r="T21">
        <v>74</v>
      </c>
      <c r="U21">
        <v>27</v>
      </c>
      <c r="V21">
        <v>8</v>
      </c>
      <c r="W21">
        <v>3</v>
      </c>
      <c r="X21">
        <v>2331</v>
      </c>
      <c r="Y21">
        <v>2598</v>
      </c>
      <c r="Z21">
        <v>2418</v>
      </c>
      <c r="AA21">
        <v>2583</v>
      </c>
      <c r="AB21">
        <v>2347</v>
      </c>
      <c r="AC21">
        <v>1888</v>
      </c>
      <c r="AD21">
        <v>1823</v>
      </c>
      <c r="AE21">
        <v>1670</v>
      </c>
      <c r="AF21">
        <v>1643</v>
      </c>
      <c r="AG21">
        <v>1427</v>
      </c>
      <c r="AH21">
        <v>1181</v>
      </c>
      <c r="AI21">
        <v>1077</v>
      </c>
      <c r="AJ21">
        <v>813</v>
      </c>
      <c r="AK21">
        <v>729</v>
      </c>
      <c r="AL21">
        <v>608</v>
      </c>
      <c r="AM21">
        <v>493</v>
      </c>
      <c r="AN21">
        <v>394</v>
      </c>
      <c r="AO21">
        <v>213</v>
      </c>
      <c r="AP21">
        <v>111</v>
      </c>
      <c r="AQ21">
        <v>32</v>
      </c>
      <c r="AR21">
        <v>8</v>
      </c>
      <c r="AS21">
        <v>0</v>
      </c>
    </row>
    <row r="22" spans="1:45">
      <c r="A22" t="s">
        <v>82</v>
      </c>
      <c r="B22">
        <v>76074</v>
      </c>
      <c r="C22">
        <v>73969</v>
      </c>
      <c r="D22">
        <v>80730</v>
      </c>
      <c r="E22">
        <v>79915</v>
      </c>
      <c r="F22">
        <v>76883</v>
      </c>
      <c r="G22">
        <v>59988</v>
      </c>
      <c r="H22">
        <v>60092</v>
      </c>
      <c r="I22">
        <v>56424</v>
      </c>
      <c r="J22">
        <v>54755</v>
      </c>
      <c r="K22">
        <v>41057</v>
      </c>
      <c r="L22">
        <v>34314</v>
      </c>
      <c r="M22">
        <v>26239</v>
      </c>
      <c r="N22">
        <v>19004</v>
      </c>
      <c r="O22">
        <v>14778</v>
      </c>
      <c r="P22">
        <v>8926</v>
      </c>
      <c r="Q22">
        <v>5971</v>
      </c>
      <c r="R22">
        <v>3535</v>
      </c>
      <c r="S22">
        <v>1665</v>
      </c>
      <c r="T22">
        <v>629</v>
      </c>
      <c r="U22">
        <v>208</v>
      </c>
      <c r="V22">
        <v>35</v>
      </c>
      <c r="W22">
        <v>216</v>
      </c>
      <c r="X22">
        <v>70699</v>
      </c>
      <c r="Y22">
        <v>73711</v>
      </c>
      <c r="Z22">
        <v>75975</v>
      </c>
      <c r="AA22">
        <v>72694</v>
      </c>
      <c r="AB22">
        <v>78430</v>
      </c>
      <c r="AC22">
        <v>65238</v>
      </c>
      <c r="AD22">
        <v>65825</v>
      </c>
      <c r="AE22">
        <v>63904</v>
      </c>
      <c r="AF22">
        <v>57202</v>
      </c>
      <c r="AG22">
        <v>45997</v>
      </c>
      <c r="AH22">
        <v>38347</v>
      </c>
      <c r="AI22">
        <v>31153</v>
      </c>
      <c r="AJ22">
        <v>20602</v>
      </c>
      <c r="AK22">
        <v>16570</v>
      </c>
      <c r="AL22">
        <v>11301</v>
      </c>
      <c r="AM22">
        <v>6639</v>
      </c>
      <c r="AN22">
        <v>4592</v>
      </c>
      <c r="AO22">
        <v>2454</v>
      </c>
      <c r="AP22">
        <v>1379</v>
      </c>
      <c r="AQ22">
        <v>348</v>
      </c>
      <c r="AR22">
        <v>57</v>
      </c>
      <c r="AS22">
        <v>102</v>
      </c>
    </row>
    <row r="23" spans="1:45">
      <c r="A23" t="s">
        <v>84</v>
      </c>
      <c r="B23">
        <v>1763</v>
      </c>
      <c r="C23">
        <v>2021</v>
      </c>
      <c r="D23">
        <v>2247</v>
      </c>
      <c r="E23">
        <v>2113</v>
      </c>
      <c r="F23">
        <v>1868</v>
      </c>
      <c r="G23">
        <v>1697</v>
      </c>
      <c r="H23">
        <v>1638</v>
      </c>
      <c r="I23">
        <v>1708</v>
      </c>
      <c r="J23">
        <v>1889</v>
      </c>
      <c r="K23">
        <v>1361</v>
      </c>
      <c r="L23">
        <v>1183</v>
      </c>
      <c r="M23">
        <v>995</v>
      </c>
      <c r="N23">
        <v>895</v>
      </c>
      <c r="O23">
        <v>768</v>
      </c>
      <c r="P23">
        <v>668</v>
      </c>
      <c r="Q23">
        <v>465</v>
      </c>
      <c r="R23">
        <v>420</v>
      </c>
      <c r="S23">
        <v>187</v>
      </c>
      <c r="T23">
        <v>94</v>
      </c>
      <c r="U23">
        <v>4</v>
      </c>
      <c r="V23">
        <v>4</v>
      </c>
      <c r="W23">
        <v>17</v>
      </c>
      <c r="X23">
        <v>1715</v>
      </c>
      <c r="Y23">
        <v>2103</v>
      </c>
      <c r="Z23">
        <v>2088</v>
      </c>
      <c r="AA23">
        <v>1916</v>
      </c>
      <c r="AB23">
        <v>2010</v>
      </c>
      <c r="AC23">
        <v>1858</v>
      </c>
      <c r="AD23">
        <v>1924</v>
      </c>
      <c r="AE23">
        <v>2061</v>
      </c>
      <c r="AF23">
        <v>2019</v>
      </c>
      <c r="AG23">
        <v>1686</v>
      </c>
      <c r="AH23">
        <v>1455</v>
      </c>
      <c r="AI23">
        <v>1181</v>
      </c>
      <c r="AJ23">
        <v>1147</v>
      </c>
      <c r="AK23">
        <v>844</v>
      </c>
      <c r="AL23">
        <v>777</v>
      </c>
      <c r="AM23">
        <v>659</v>
      </c>
      <c r="AN23">
        <v>458</v>
      </c>
      <c r="AO23">
        <v>307</v>
      </c>
      <c r="AP23">
        <v>117</v>
      </c>
      <c r="AQ23">
        <v>22</v>
      </c>
      <c r="AR23">
        <v>5</v>
      </c>
      <c r="AS23">
        <v>20</v>
      </c>
    </row>
    <row r="24" spans="1:45">
      <c r="A24" t="s">
        <v>85</v>
      </c>
      <c r="B24">
        <v>1373</v>
      </c>
      <c r="C24">
        <v>1265</v>
      </c>
      <c r="D24">
        <v>1363</v>
      </c>
      <c r="E24">
        <v>1183</v>
      </c>
      <c r="F24">
        <v>1018</v>
      </c>
      <c r="G24">
        <v>737</v>
      </c>
      <c r="H24">
        <v>627</v>
      </c>
      <c r="I24">
        <v>642</v>
      </c>
      <c r="J24">
        <v>616</v>
      </c>
      <c r="K24">
        <v>485</v>
      </c>
      <c r="L24">
        <v>380</v>
      </c>
      <c r="M24">
        <v>390</v>
      </c>
      <c r="N24">
        <v>289</v>
      </c>
      <c r="O24">
        <v>273</v>
      </c>
      <c r="P24">
        <v>214</v>
      </c>
      <c r="Q24">
        <v>145</v>
      </c>
      <c r="R24">
        <v>124</v>
      </c>
      <c r="S24">
        <v>78</v>
      </c>
      <c r="T24">
        <v>45</v>
      </c>
      <c r="U24">
        <v>19</v>
      </c>
      <c r="V24">
        <v>2</v>
      </c>
      <c r="W24">
        <v>8</v>
      </c>
      <c r="X24">
        <v>1160</v>
      </c>
      <c r="Y24">
        <v>1311</v>
      </c>
      <c r="Z24">
        <v>1423</v>
      </c>
      <c r="AA24">
        <v>1303</v>
      </c>
      <c r="AB24">
        <v>1096</v>
      </c>
      <c r="AC24">
        <v>945</v>
      </c>
      <c r="AD24">
        <v>888</v>
      </c>
      <c r="AE24">
        <v>757</v>
      </c>
      <c r="AF24">
        <v>637</v>
      </c>
      <c r="AG24">
        <v>544</v>
      </c>
      <c r="AH24">
        <v>522</v>
      </c>
      <c r="AI24">
        <v>359</v>
      </c>
      <c r="AJ24">
        <v>348</v>
      </c>
      <c r="AK24">
        <v>320</v>
      </c>
      <c r="AL24">
        <v>214</v>
      </c>
      <c r="AM24">
        <v>163</v>
      </c>
      <c r="AN24">
        <v>115</v>
      </c>
      <c r="AO24">
        <v>84</v>
      </c>
      <c r="AP24">
        <v>47</v>
      </c>
      <c r="AQ24">
        <v>7</v>
      </c>
      <c r="AR24">
        <v>5</v>
      </c>
      <c r="AS24">
        <v>4</v>
      </c>
    </row>
    <row r="25" spans="1:45">
      <c r="A25" t="s">
        <v>86</v>
      </c>
      <c r="B25">
        <v>7500</v>
      </c>
      <c r="C25">
        <v>7218</v>
      </c>
      <c r="D25">
        <v>7209</v>
      </c>
      <c r="E25">
        <v>7717</v>
      </c>
      <c r="F25">
        <v>6158</v>
      </c>
      <c r="G25">
        <v>5309</v>
      </c>
      <c r="H25">
        <v>4485</v>
      </c>
      <c r="I25">
        <v>4604</v>
      </c>
      <c r="J25">
        <v>4466</v>
      </c>
      <c r="K25">
        <v>3445</v>
      </c>
      <c r="L25">
        <v>3143</v>
      </c>
      <c r="M25">
        <v>2303</v>
      </c>
      <c r="N25">
        <v>2070</v>
      </c>
      <c r="O25">
        <v>2051</v>
      </c>
      <c r="P25">
        <v>1571</v>
      </c>
      <c r="Q25">
        <v>1226</v>
      </c>
      <c r="R25">
        <v>785</v>
      </c>
      <c r="S25">
        <v>479</v>
      </c>
      <c r="T25">
        <v>194</v>
      </c>
      <c r="U25">
        <v>47</v>
      </c>
      <c r="V25">
        <v>10</v>
      </c>
      <c r="W25">
        <v>59</v>
      </c>
      <c r="X25">
        <v>6961</v>
      </c>
      <c r="Y25">
        <v>6944</v>
      </c>
      <c r="Z25">
        <v>7147</v>
      </c>
      <c r="AA25">
        <v>7681</v>
      </c>
      <c r="AB25">
        <v>6915</v>
      </c>
      <c r="AC25">
        <v>5948</v>
      </c>
      <c r="AD25">
        <v>5654</v>
      </c>
      <c r="AE25">
        <v>5331</v>
      </c>
      <c r="AF25">
        <v>5341</v>
      </c>
      <c r="AG25">
        <v>4078</v>
      </c>
      <c r="AH25">
        <v>3746</v>
      </c>
      <c r="AI25">
        <v>2920</v>
      </c>
      <c r="AJ25">
        <v>2595</v>
      </c>
      <c r="AK25">
        <v>2171</v>
      </c>
      <c r="AL25">
        <v>1971</v>
      </c>
      <c r="AM25">
        <v>1350</v>
      </c>
      <c r="AN25">
        <v>798</v>
      </c>
      <c r="AO25">
        <v>665</v>
      </c>
      <c r="AP25">
        <v>215</v>
      </c>
      <c r="AQ25">
        <v>43</v>
      </c>
      <c r="AR25">
        <v>18</v>
      </c>
      <c r="AS25">
        <v>29</v>
      </c>
    </row>
    <row r="26" spans="1:45">
      <c r="A26" t="s">
        <v>87</v>
      </c>
      <c r="B26">
        <v>538</v>
      </c>
      <c r="C26">
        <v>568</v>
      </c>
      <c r="D26">
        <v>568</v>
      </c>
      <c r="E26">
        <v>532</v>
      </c>
      <c r="F26">
        <v>438</v>
      </c>
      <c r="G26">
        <v>400</v>
      </c>
      <c r="H26">
        <v>403</v>
      </c>
      <c r="I26">
        <v>387</v>
      </c>
      <c r="J26">
        <v>320</v>
      </c>
      <c r="K26">
        <v>327</v>
      </c>
      <c r="L26">
        <v>270</v>
      </c>
      <c r="M26">
        <v>195</v>
      </c>
      <c r="N26">
        <v>180</v>
      </c>
      <c r="O26">
        <v>167</v>
      </c>
      <c r="P26">
        <v>127</v>
      </c>
      <c r="Q26">
        <v>116</v>
      </c>
      <c r="R26">
        <v>66</v>
      </c>
      <c r="S26">
        <v>39</v>
      </c>
      <c r="T26">
        <v>14</v>
      </c>
      <c r="U26">
        <v>2</v>
      </c>
      <c r="V26">
        <v>3</v>
      </c>
      <c r="W26">
        <v>1</v>
      </c>
      <c r="X26">
        <v>534</v>
      </c>
      <c r="Y26">
        <v>524</v>
      </c>
      <c r="Z26">
        <v>549</v>
      </c>
      <c r="AA26">
        <v>515</v>
      </c>
      <c r="AB26">
        <v>538</v>
      </c>
      <c r="AC26">
        <v>450</v>
      </c>
      <c r="AD26">
        <v>476</v>
      </c>
      <c r="AE26">
        <v>489</v>
      </c>
      <c r="AF26">
        <v>370</v>
      </c>
      <c r="AG26">
        <v>359</v>
      </c>
      <c r="AH26">
        <v>315</v>
      </c>
      <c r="AI26">
        <v>243</v>
      </c>
      <c r="AJ26">
        <v>206</v>
      </c>
      <c r="AK26">
        <v>188</v>
      </c>
      <c r="AL26">
        <v>150</v>
      </c>
      <c r="AM26">
        <v>134</v>
      </c>
      <c r="AN26">
        <v>74</v>
      </c>
      <c r="AO26">
        <v>58</v>
      </c>
      <c r="AP26">
        <v>17</v>
      </c>
      <c r="AQ26">
        <v>16</v>
      </c>
      <c r="AR26">
        <v>4</v>
      </c>
      <c r="AS26">
        <v>2</v>
      </c>
    </row>
    <row r="27" spans="1:45">
      <c r="A27" t="s">
        <v>88</v>
      </c>
      <c r="B27">
        <v>4650</v>
      </c>
      <c r="C27">
        <v>4356</v>
      </c>
      <c r="D27">
        <v>4409</v>
      </c>
      <c r="E27">
        <v>4062</v>
      </c>
      <c r="F27">
        <v>4011</v>
      </c>
      <c r="G27">
        <v>3165</v>
      </c>
      <c r="H27">
        <v>3052</v>
      </c>
      <c r="I27">
        <v>2615</v>
      </c>
      <c r="J27">
        <v>2416</v>
      </c>
      <c r="K27">
        <v>1724</v>
      </c>
      <c r="L27">
        <v>1295</v>
      </c>
      <c r="M27">
        <v>1217</v>
      </c>
      <c r="N27">
        <v>793</v>
      </c>
      <c r="O27">
        <v>634</v>
      </c>
      <c r="P27">
        <v>542</v>
      </c>
      <c r="Q27">
        <v>248</v>
      </c>
      <c r="R27">
        <v>198</v>
      </c>
      <c r="S27">
        <v>192</v>
      </c>
      <c r="T27">
        <v>52</v>
      </c>
      <c r="U27">
        <v>16</v>
      </c>
      <c r="V27">
        <v>4</v>
      </c>
      <c r="W27">
        <v>16</v>
      </c>
      <c r="X27">
        <v>4182</v>
      </c>
      <c r="Y27">
        <v>3895</v>
      </c>
      <c r="Z27">
        <v>4284</v>
      </c>
      <c r="AA27">
        <v>4043</v>
      </c>
      <c r="AB27">
        <v>3726</v>
      </c>
      <c r="AC27">
        <v>3475</v>
      </c>
      <c r="AD27">
        <v>3277</v>
      </c>
      <c r="AE27">
        <v>3150</v>
      </c>
      <c r="AF27">
        <v>2458</v>
      </c>
      <c r="AG27">
        <v>2052</v>
      </c>
      <c r="AH27">
        <v>1432</v>
      </c>
      <c r="AI27">
        <v>1207</v>
      </c>
      <c r="AJ27">
        <v>901</v>
      </c>
      <c r="AK27">
        <v>663</v>
      </c>
      <c r="AL27">
        <v>481</v>
      </c>
      <c r="AM27">
        <v>390</v>
      </c>
      <c r="AN27">
        <v>222</v>
      </c>
      <c r="AO27">
        <v>217</v>
      </c>
      <c r="AP27">
        <v>41</v>
      </c>
      <c r="AQ27">
        <v>9</v>
      </c>
      <c r="AR27">
        <v>6</v>
      </c>
      <c r="AS27">
        <v>20</v>
      </c>
    </row>
    <row r="28" spans="1:45">
      <c r="A28" t="s">
        <v>89</v>
      </c>
      <c r="B28">
        <v>3064</v>
      </c>
      <c r="C28">
        <v>3046</v>
      </c>
      <c r="D28">
        <v>3000</v>
      </c>
      <c r="E28">
        <v>3032</v>
      </c>
      <c r="F28">
        <v>2957</v>
      </c>
      <c r="G28">
        <v>2229</v>
      </c>
      <c r="H28">
        <v>1805</v>
      </c>
      <c r="I28">
        <v>1830</v>
      </c>
      <c r="J28">
        <v>1699</v>
      </c>
      <c r="K28">
        <v>1315</v>
      </c>
      <c r="L28">
        <v>1133</v>
      </c>
      <c r="M28">
        <v>1078</v>
      </c>
      <c r="N28">
        <v>850</v>
      </c>
      <c r="O28">
        <v>551</v>
      </c>
      <c r="P28">
        <v>502</v>
      </c>
      <c r="Q28">
        <v>378</v>
      </c>
      <c r="R28">
        <v>226</v>
      </c>
      <c r="S28">
        <v>170</v>
      </c>
      <c r="T28">
        <v>71</v>
      </c>
      <c r="U28">
        <v>27</v>
      </c>
      <c r="V28">
        <v>3</v>
      </c>
      <c r="W28">
        <v>26</v>
      </c>
      <c r="X28">
        <v>3228</v>
      </c>
      <c r="Y28">
        <v>2719</v>
      </c>
      <c r="Z28">
        <v>3021</v>
      </c>
      <c r="AA28">
        <v>3185</v>
      </c>
      <c r="AB28">
        <v>3009</v>
      </c>
      <c r="AC28">
        <v>2390</v>
      </c>
      <c r="AD28">
        <v>2233</v>
      </c>
      <c r="AE28">
        <v>2090</v>
      </c>
      <c r="AF28">
        <v>1756</v>
      </c>
      <c r="AG28">
        <v>1492</v>
      </c>
      <c r="AH28">
        <v>1268</v>
      </c>
      <c r="AI28">
        <v>1153</v>
      </c>
      <c r="AJ28">
        <v>851</v>
      </c>
      <c r="AK28">
        <v>736</v>
      </c>
      <c r="AL28">
        <v>653</v>
      </c>
      <c r="AM28">
        <v>390</v>
      </c>
      <c r="AN28">
        <v>380</v>
      </c>
      <c r="AO28">
        <v>182</v>
      </c>
      <c r="AP28">
        <v>89</v>
      </c>
      <c r="AQ28">
        <v>32</v>
      </c>
      <c r="AR28">
        <v>0</v>
      </c>
      <c r="AS28">
        <v>30</v>
      </c>
    </row>
    <row r="29" spans="1:45">
      <c r="A29" t="s">
        <v>90</v>
      </c>
      <c r="B29">
        <v>11260</v>
      </c>
      <c r="C29">
        <v>11330</v>
      </c>
      <c r="D29">
        <v>12066</v>
      </c>
      <c r="E29">
        <v>12883</v>
      </c>
      <c r="F29">
        <v>11741</v>
      </c>
      <c r="G29">
        <v>9776</v>
      </c>
      <c r="H29">
        <v>8851</v>
      </c>
      <c r="I29">
        <v>9761</v>
      </c>
      <c r="J29">
        <v>9861</v>
      </c>
      <c r="K29">
        <v>7477</v>
      </c>
      <c r="L29">
        <v>7222</v>
      </c>
      <c r="M29">
        <v>5516</v>
      </c>
      <c r="N29">
        <v>4095</v>
      </c>
      <c r="O29">
        <v>3072</v>
      </c>
      <c r="P29">
        <v>2553</v>
      </c>
      <c r="Q29">
        <v>1587</v>
      </c>
      <c r="R29">
        <v>1086</v>
      </c>
      <c r="S29">
        <v>620</v>
      </c>
      <c r="T29">
        <v>370</v>
      </c>
      <c r="U29">
        <v>83</v>
      </c>
      <c r="V29">
        <v>49</v>
      </c>
      <c r="W29">
        <v>102</v>
      </c>
      <c r="X29">
        <v>11223</v>
      </c>
      <c r="Y29">
        <v>11356</v>
      </c>
      <c r="Z29">
        <v>11945</v>
      </c>
      <c r="AA29">
        <v>13107</v>
      </c>
      <c r="AB29">
        <v>11585</v>
      </c>
      <c r="AC29">
        <v>10837</v>
      </c>
      <c r="AD29">
        <v>10058</v>
      </c>
      <c r="AE29">
        <v>11302</v>
      </c>
      <c r="AF29">
        <v>10692</v>
      </c>
      <c r="AG29">
        <v>8884</v>
      </c>
      <c r="AH29">
        <v>8127</v>
      </c>
      <c r="AI29">
        <v>6501</v>
      </c>
      <c r="AJ29">
        <v>4972</v>
      </c>
      <c r="AK29">
        <v>3861</v>
      </c>
      <c r="AL29">
        <v>2673</v>
      </c>
      <c r="AM29">
        <v>2046</v>
      </c>
      <c r="AN29">
        <v>1143</v>
      </c>
      <c r="AO29">
        <v>1069</v>
      </c>
      <c r="AP29">
        <v>415</v>
      </c>
      <c r="AQ29">
        <v>38</v>
      </c>
      <c r="AR29">
        <v>11</v>
      </c>
      <c r="AS29">
        <v>65</v>
      </c>
    </row>
    <row r="30" spans="1:45">
      <c r="A30" t="s">
        <v>91</v>
      </c>
      <c r="B30">
        <v>3915</v>
      </c>
      <c r="C30">
        <v>4176</v>
      </c>
      <c r="D30">
        <v>4448</v>
      </c>
      <c r="E30">
        <v>4507</v>
      </c>
      <c r="F30">
        <v>3891</v>
      </c>
      <c r="G30">
        <v>3167</v>
      </c>
      <c r="H30">
        <v>2823</v>
      </c>
      <c r="I30">
        <v>3156</v>
      </c>
      <c r="J30">
        <v>3112</v>
      </c>
      <c r="K30">
        <v>2831</v>
      </c>
      <c r="L30">
        <v>2168</v>
      </c>
      <c r="M30">
        <v>2014</v>
      </c>
      <c r="N30">
        <v>1835</v>
      </c>
      <c r="O30">
        <v>1417</v>
      </c>
      <c r="P30">
        <v>1399</v>
      </c>
      <c r="Q30">
        <v>1199</v>
      </c>
      <c r="R30">
        <v>769</v>
      </c>
      <c r="S30">
        <v>424</v>
      </c>
      <c r="T30">
        <v>156</v>
      </c>
      <c r="U30">
        <v>56</v>
      </c>
      <c r="V30">
        <v>30</v>
      </c>
      <c r="W30">
        <v>51</v>
      </c>
      <c r="X30">
        <v>4016</v>
      </c>
      <c r="Y30">
        <v>4289</v>
      </c>
      <c r="Z30">
        <v>4507</v>
      </c>
      <c r="AA30">
        <v>4755</v>
      </c>
      <c r="AB30">
        <v>4493</v>
      </c>
      <c r="AC30">
        <v>3737</v>
      </c>
      <c r="AD30">
        <v>3384</v>
      </c>
      <c r="AE30">
        <v>3607</v>
      </c>
      <c r="AF30">
        <v>3378</v>
      </c>
      <c r="AG30">
        <v>3179</v>
      </c>
      <c r="AH30">
        <v>2824</v>
      </c>
      <c r="AI30">
        <v>2473</v>
      </c>
      <c r="AJ30">
        <v>2065</v>
      </c>
      <c r="AK30">
        <v>1812</v>
      </c>
      <c r="AL30">
        <v>1429</v>
      </c>
      <c r="AM30">
        <v>1156</v>
      </c>
      <c r="AN30">
        <v>760</v>
      </c>
      <c r="AO30">
        <v>552</v>
      </c>
      <c r="AP30">
        <v>217</v>
      </c>
      <c r="AQ30">
        <v>82</v>
      </c>
      <c r="AR30">
        <v>24</v>
      </c>
      <c r="AS30">
        <v>108</v>
      </c>
    </row>
    <row r="31" spans="1:45">
      <c r="A31" t="s">
        <v>92</v>
      </c>
      <c r="B31">
        <v>1974</v>
      </c>
      <c r="C31">
        <v>2068</v>
      </c>
      <c r="D31">
        <v>2377</v>
      </c>
      <c r="E31">
        <v>2119</v>
      </c>
      <c r="F31">
        <v>1650</v>
      </c>
      <c r="G31">
        <v>1206</v>
      </c>
      <c r="H31">
        <v>1091</v>
      </c>
      <c r="I31">
        <v>1053</v>
      </c>
      <c r="J31">
        <v>863</v>
      </c>
      <c r="K31">
        <v>836</v>
      </c>
      <c r="L31">
        <v>607</v>
      </c>
      <c r="M31">
        <v>573</v>
      </c>
      <c r="N31">
        <v>441</v>
      </c>
      <c r="O31">
        <v>345</v>
      </c>
      <c r="P31">
        <v>339</v>
      </c>
      <c r="Q31">
        <v>316</v>
      </c>
      <c r="R31">
        <v>195</v>
      </c>
      <c r="S31">
        <v>132</v>
      </c>
      <c r="T31">
        <v>51</v>
      </c>
      <c r="U31">
        <v>10</v>
      </c>
      <c r="V31">
        <v>2</v>
      </c>
      <c r="W31">
        <v>2</v>
      </c>
      <c r="X31">
        <v>1994</v>
      </c>
      <c r="Y31">
        <v>2098</v>
      </c>
      <c r="Z31">
        <v>2355</v>
      </c>
      <c r="AA31">
        <v>2191</v>
      </c>
      <c r="AB31">
        <v>2149</v>
      </c>
      <c r="AC31">
        <v>1807</v>
      </c>
      <c r="AD31">
        <v>1458</v>
      </c>
      <c r="AE31">
        <v>1300</v>
      </c>
      <c r="AF31">
        <v>1128</v>
      </c>
      <c r="AG31">
        <v>1053</v>
      </c>
      <c r="AH31">
        <v>827</v>
      </c>
      <c r="AI31">
        <v>762</v>
      </c>
      <c r="AJ31">
        <v>560</v>
      </c>
      <c r="AK31">
        <v>523</v>
      </c>
      <c r="AL31">
        <v>375</v>
      </c>
      <c r="AM31">
        <v>317</v>
      </c>
      <c r="AN31">
        <v>256</v>
      </c>
      <c r="AO31">
        <v>148</v>
      </c>
      <c r="AP31">
        <v>63</v>
      </c>
      <c r="AQ31">
        <v>36</v>
      </c>
      <c r="AR31">
        <v>0</v>
      </c>
      <c r="AS31">
        <v>18</v>
      </c>
    </row>
    <row r="32" spans="1:45">
      <c r="A32" t="s">
        <v>93</v>
      </c>
      <c r="B32">
        <v>6308</v>
      </c>
      <c r="C32">
        <v>6626</v>
      </c>
      <c r="D32">
        <v>6596</v>
      </c>
      <c r="E32">
        <v>5662</v>
      </c>
      <c r="F32">
        <v>5017</v>
      </c>
      <c r="G32">
        <v>3644</v>
      </c>
      <c r="H32">
        <v>3382</v>
      </c>
      <c r="I32">
        <v>2991</v>
      </c>
      <c r="J32">
        <v>2761</v>
      </c>
      <c r="K32">
        <v>2385</v>
      </c>
      <c r="L32">
        <v>2143</v>
      </c>
      <c r="M32">
        <v>1667</v>
      </c>
      <c r="N32">
        <v>1478</v>
      </c>
      <c r="O32">
        <v>1154</v>
      </c>
      <c r="P32">
        <v>1001</v>
      </c>
      <c r="Q32">
        <v>605</v>
      </c>
      <c r="R32">
        <v>575</v>
      </c>
      <c r="S32">
        <v>298</v>
      </c>
      <c r="T32">
        <v>107</v>
      </c>
      <c r="U32">
        <v>54</v>
      </c>
      <c r="V32">
        <v>14</v>
      </c>
      <c r="W32">
        <v>24</v>
      </c>
      <c r="X32">
        <v>5916</v>
      </c>
      <c r="Y32">
        <v>6155</v>
      </c>
      <c r="Z32">
        <v>6462</v>
      </c>
      <c r="AA32">
        <v>6252</v>
      </c>
      <c r="AB32">
        <v>5388</v>
      </c>
      <c r="AC32">
        <v>4557</v>
      </c>
      <c r="AD32">
        <v>4000</v>
      </c>
      <c r="AE32">
        <v>3425</v>
      </c>
      <c r="AF32">
        <v>3369</v>
      </c>
      <c r="AG32">
        <v>2725</v>
      </c>
      <c r="AH32">
        <v>2254</v>
      </c>
      <c r="AI32">
        <v>2117</v>
      </c>
      <c r="AJ32">
        <v>1464</v>
      </c>
      <c r="AK32">
        <v>1210</v>
      </c>
      <c r="AL32">
        <v>1255</v>
      </c>
      <c r="AM32">
        <v>696</v>
      </c>
      <c r="AN32">
        <v>710</v>
      </c>
      <c r="AO32">
        <v>375</v>
      </c>
      <c r="AP32">
        <v>205</v>
      </c>
      <c r="AQ32">
        <v>68</v>
      </c>
      <c r="AR32">
        <v>6</v>
      </c>
      <c r="AS32">
        <v>8</v>
      </c>
    </row>
    <row r="33" spans="1:45">
      <c r="A33" t="s">
        <v>94</v>
      </c>
      <c r="B33">
        <v>5853</v>
      </c>
      <c r="C33">
        <v>5642</v>
      </c>
      <c r="D33">
        <v>6056</v>
      </c>
      <c r="E33">
        <v>5964</v>
      </c>
      <c r="F33">
        <v>5415</v>
      </c>
      <c r="G33">
        <v>4842</v>
      </c>
      <c r="H33">
        <v>4122</v>
      </c>
      <c r="I33">
        <v>4008</v>
      </c>
      <c r="J33">
        <v>3479</v>
      </c>
      <c r="K33">
        <v>2799</v>
      </c>
      <c r="L33">
        <v>2545</v>
      </c>
      <c r="M33">
        <v>1959</v>
      </c>
      <c r="N33">
        <v>1630</v>
      </c>
      <c r="O33">
        <v>1124</v>
      </c>
      <c r="P33">
        <v>756</v>
      </c>
      <c r="Q33">
        <v>496</v>
      </c>
      <c r="R33">
        <v>371</v>
      </c>
      <c r="S33">
        <v>135</v>
      </c>
      <c r="T33">
        <v>84</v>
      </c>
      <c r="U33">
        <v>16</v>
      </c>
      <c r="V33">
        <v>15</v>
      </c>
      <c r="W33">
        <v>30</v>
      </c>
      <c r="X33">
        <v>5816</v>
      </c>
      <c r="Y33">
        <v>6195</v>
      </c>
      <c r="Z33">
        <v>5893</v>
      </c>
      <c r="AA33">
        <v>6211</v>
      </c>
      <c r="AB33">
        <v>5939</v>
      </c>
      <c r="AC33">
        <v>5180</v>
      </c>
      <c r="AD33">
        <v>4888</v>
      </c>
      <c r="AE33">
        <v>4171</v>
      </c>
      <c r="AF33">
        <v>3988</v>
      </c>
      <c r="AG33">
        <v>3246</v>
      </c>
      <c r="AH33">
        <v>2748</v>
      </c>
      <c r="AI33">
        <v>2259</v>
      </c>
      <c r="AJ33">
        <v>1642</v>
      </c>
      <c r="AK33">
        <v>1334</v>
      </c>
      <c r="AL33">
        <v>990</v>
      </c>
      <c r="AM33">
        <v>646</v>
      </c>
      <c r="AN33">
        <v>448</v>
      </c>
      <c r="AO33">
        <v>320</v>
      </c>
      <c r="AP33">
        <v>99</v>
      </c>
      <c r="AQ33">
        <v>68</v>
      </c>
      <c r="AR33">
        <v>18</v>
      </c>
      <c r="AS33">
        <v>70</v>
      </c>
    </row>
    <row r="34" spans="1:45">
      <c r="A34" t="s">
        <v>95</v>
      </c>
      <c r="B34">
        <v>4156</v>
      </c>
      <c r="C34">
        <v>4549</v>
      </c>
      <c r="D34">
        <v>4546</v>
      </c>
      <c r="E34">
        <v>3888</v>
      </c>
      <c r="F34">
        <v>3461</v>
      </c>
      <c r="G34">
        <v>2636</v>
      </c>
      <c r="H34">
        <v>2485</v>
      </c>
      <c r="I34">
        <v>2754</v>
      </c>
      <c r="J34">
        <v>2418</v>
      </c>
      <c r="K34">
        <v>1867</v>
      </c>
      <c r="L34">
        <v>1402</v>
      </c>
      <c r="M34">
        <v>1049</v>
      </c>
      <c r="N34">
        <v>1016</v>
      </c>
      <c r="O34">
        <v>572</v>
      </c>
      <c r="P34">
        <v>474</v>
      </c>
      <c r="Q34">
        <v>290</v>
      </c>
      <c r="R34">
        <v>195</v>
      </c>
      <c r="S34">
        <v>116</v>
      </c>
      <c r="T34">
        <v>57</v>
      </c>
      <c r="U34">
        <v>0</v>
      </c>
      <c r="V34">
        <v>5</v>
      </c>
      <c r="W34">
        <v>5</v>
      </c>
      <c r="X34">
        <v>4068</v>
      </c>
      <c r="Y34">
        <v>4355</v>
      </c>
      <c r="Z34">
        <v>4316</v>
      </c>
      <c r="AA34">
        <v>4043</v>
      </c>
      <c r="AB34">
        <v>3837</v>
      </c>
      <c r="AC34">
        <v>3312</v>
      </c>
      <c r="AD34">
        <v>3186</v>
      </c>
      <c r="AE34">
        <v>3120</v>
      </c>
      <c r="AF34">
        <v>2650</v>
      </c>
      <c r="AG34">
        <v>2004</v>
      </c>
      <c r="AH34">
        <v>1584</v>
      </c>
      <c r="AI34">
        <v>1312</v>
      </c>
      <c r="AJ34">
        <v>899</v>
      </c>
      <c r="AK34">
        <v>737</v>
      </c>
      <c r="AL34">
        <v>479</v>
      </c>
      <c r="AM34">
        <v>336</v>
      </c>
      <c r="AN34">
        <v>335</v>
      </c>
      <c r="AO34">
        <v>189</v>
      </c>
      <c r="AP34">
        <v>51</v>
      </c>
      <c r="AQ34">
        <v>13</v>
      </c>
      <c r="AR34">
        <v>12</v>
      </c>
      <c r="AS34">
        <v>15</v>
      </c>
    </row>
    <row r="35" spans="1:45">
      <c r="A35" t="s">
        <v>96</v>
      </c>
      <c r="B35">
        <v>6447</v>
      </c>
      <c r="C35">
        <v>6631</v>
      </c>
      <c r="D35">
        <v>6583</v>
      </c>
      <c r="E35">
        <v>6511</v>
      </c>
      <c r="F35">
        <v>5456</v>
      </c>
      <c r="G35">
        <v>4199</v>
      </c>
      <c r="H35">
        <v>3394</v>
      </c>
      <c r="I35">
        <v>3695</v>
      </c>
      <c r="J35">
        <v>3053</v>
      </c>
      <c r="K35">
        <v>2436</v>
      </c>
      <c r="L35">
        <v>2159</v>
      </c>
      <c r="M35">
        <v>1832</v>
      </c>
      <c r="N35">
        <v>1317</v>
      </c>
      <c r="O35">
        <v>1120</v>
      </c>
      <c r="P35">
        <v>694</v>
      </c>
      <c r="Q35">
        <v>663</v>
      </c>
      <c r="R35">
        <v>378</v>
      </c>
      <c r="S35">
        <v>223</v>
      </c>
      <c r="T35">
        <v>79</v>
      </c>
      <c r="U35">
        <v>25</v>
      </c>
      <c r="V35">
        <v>0</v>
      </c>
      <c r="W35">
        <v>23</v>
      </c>
      <c r="X35">
        <v>6406</v>
      </c>
      <c r="Y35">
        <v>6294</v>
      </c>
      <c r="Z35">
        <v>6799</v>
      </c>
      <c r="AA35">
        <v>6719</v>
      </c>
      <c r="AB35">
        <v>6695</v>
      </c>
      <c r="AC35">
        <v>5420</v>
      </c>
      <c r="AD35">
        <v>4485</v>
      </c>
      <c r="AE35">
        <v>4160</v>
      </c>
      <c r="AF35">
        <v>3621</v>
      </c>
      <c r="AG35">
        <v>3142</v>
      </c>
      <c r="AH35">
        <v>2705</v>
      </c>
      <c r="AI35">
        <v>2088</v>
      </c>
      <c r="AJ35">
        <v>1479</v>
      </c>
      <c r="AK35">
        <v>1147</v>
      </c>
      <c r="AL35">
        <v>974</v>
      </c>
      <c r="AM35">
        <v>730</v>
      </c>
      <c r="AN35">
        <v>599</v>
      </c>
      <c r="AO35">
        <v>381</v>
      </c>
      <c r="AP35">
        <v>161</v>
      </c>
      <c r="AQ35">
        <v>44</v>
      </c>
      <c r="AR35">
        <v>8</v>
      </c>
      <c r="AS35">
        <v>52</v>
      </c>
    </row>
    <row r="36" spans="1:45">
      <c r="A36" t="s">
        <v>97</v>
      </c>
      <c r="B36">
        <v>242</v>
      </c>
      <c r="C36">
        <v>281</v>
      </c>
      <c r="D36">
        <v>307</v>
      </c>
      <c r="E36">
        <v>285</v>
      </c>
      <c r="F36">
        <v>238</v>
      </c>
      <c r="G36">
        <v>157</v>
      </c>
      <c r="H36">
        <v>151</v>
      </c>
      <c r="I36">
        <v>123</v>
      </c>
      <c r="J36">
        <v>132</v>
      </c>
      <c r="K36">
        <v>116</v>
      </c>
      <c r="L36">
        <v>116</v>
      </c>
      <c r="M36">
        <v>80</v>
      </c>
      <c r="N36">
        <v>54</v>
      </c>
      <c r="O36">
        <v>60</v>
      </c>
      <c r="P36">
        <v>44</v>
      </c>
      <c r="Q36">
        <v>51</v>
      </c>
      <c r="R36">
        <v>36</v>
      </c>
      <c r="S36">
        <v>22</v>
      </c>
      <c r="T36">
        <v>11</v>
      </c>
      <c r="U36">
        <v>6</v>
      </c>
      <c r="V36">
        <v>1</v>
      </c>
      <c r="W36">
        <v>3</v>
      </c>
      <c r="X36">
        <v>257</v>
      </c>
      <c r="Y36">
        <v>260</v>
      </c>
      <c r="Z36">
        <v>285</v>
      </c>
      <c r="AA36">
        <v>267</v>
      </c>
      <c r="AB36">
        <v>254</v>
      </c>
      <c r="AC36">
        <v>198</v>
      </c>
      <c r="AD36">
        <v>180</v>
      </c>
      <c r="AE36">
        <v>166</v>
      </c>
      <c r="AF36">
        <v>172</v>
      </c>
      <c r="AG36">
        <v>117</v>
      </c>
      <c r="AH36">
        <v>132</v>
      </c>
      <c r="AI36">
        <v>86</v>
      </c>
      <c r="AJ36">
        <v>74</v>
      </c>
      <c r="AK36">
        <v>87</v>
      </c>
      <c r="AL36">
        <v>59</v>
      </c>
      <c r="AM36">
        <v>65</v>
      </c>
      <c r="AN36">
        <v>36</v>
      </c>
      <c r="AO36">
        <v>27</v>
      </c>
      <c r="AP36">
        <v>15</v>
      </c>
      <c r="AQ36">
        <v>6</v>
      </c>
      <c r="AR36">
        <v>1</v>
      </c>
      <c r="AS36">
        <v>1</v>
      </c>
    </row>
    <row r="37" spans="1:45">
      <c r="A37" t="s">
        <v>98</v>
      </c>
      <c r="B37">
        <v>4678</v>
      </c>
      <c r="C37">
        <v>4492</v>
      </c>
      <c r="D37">
        <v>4049</v>
      </c>
      <c r="E37">
        <v>3768</v>
      </c>
      <c r="F37">
        <v>3716</v>
      </c>
      <c r="G37">
        <v>2809</v>
      </c>
      <c r="H37">
        <v>2672</v>
      </c>
      <c r="I37">
        <v>2500</v>
      </c>
      <c r="J37">
        <v>2488</v>
      </c>
      <c r="K37">
        <v>1880</v>
      </c>
      <c r="L37">
        <v>1571</v>
      </c>
      <c r="M37">
        <v>1496</v>
      </c>
      <c r="N37">
        <v>1173</v>
      </c>
      <c r="O37">
        <v>768</v>
      </c>
      <c r="P37">
        <v>579</v>
      </c>
      <c r="Q37">
        <v>408</v>
      </c>
      <c r="R37">
        <v>275</v>
      </c>
      <c r="S37">
        <v>194</v>
      </c>
      <c r="T37">
        <v>67</v>
      </c>
      <c r="U37">
        <v>5</v>
      </c>
      <c r="V37">
        <v>14</v>
      </c>
      <c r="W37">
        <v>22</v>
      </c>
      <c r="X37">
        <v>4588</v>
      </c>
      <c r="Y37">
        <v>4265</v>
      </c>
      <c r="Z37">
        <v>4234</v>
      </c>
      <c r="AA37">
        <v>4190</v>
      </c>
      <c r="AB37">
        <v>3921</v>
      </c>
      <c r="AC37">
        <v>3563</v>
      </c>
      <c r="AD37">
        <v>3226</v>
      </c>
      <c r="AE37">
        <v>3116</v>
      </c>
      <c r="AF37">
        <v>2712</v>
      </c>
      <c r="AG37">
        <v>2078</v>
      </c>
      <c r="AH37">
        <v>1938</v>
      </c>
      <c r="AI37">
        <v>1579</v>
      </c>
      <c r="AJ37">
        <v>1199</v>
      </c>
      <c r="AK37">
        <v>980</v>
      </c>
      <c r="AL37">
        <v>626</v>
      </c>
      <c r="AM37">
        <v>464</v>
      </c>
      <c r="AN37">
        <v>330</v>
      </c>
      <c r="AO37">
        <v>227</v>
      </c>
      <c r="AP37">
        <v>102</v>
      </c>
      <c r="AQ37">
        <v>47</v>
      </c>
      <c r="AR37">
        <v>7</v>
      </c>
      <c r="AS37">
        <v>44</v>
      </c>
    </row>
    <row r="38" spans="1:45">
      <c r="A38" t="s">
        <v>99</v>
      </c>
      <c r="B38">
        <v>306</v>
      </c>
      <c r="C38">
        <v>235</v>
      </c>
      <c r="D38">
        <v>305</v>
      </c>
      <c r="E38">
        <v>259</v>
      </c>
      <c r="F38">
        <v>251</v>
      </c>
      <c r="G38">
        <v>211</v>
      </c>
      <c r="H38">
        <v>207</v>
      </c>
      <c r="I38">
        <v>210</v>
      </c>
      <c r="J38">
        <v>200</v>
      </c>
      <c r="K38">
        <v>158</v>
      </c>
      <c r="L38">
        <v>191</v>
      </c>
      <c r="M38">
        <v>131</v>
      </c>
      <c r="N38">
        <v>147</v>
      </c>
      <c r="O38">
        <v>95</v>
      </c>
      <c r="P38">
        <v>108</v>
      </c>
      <c r="Q38">
        <v>110</v>
      </c>
      <c r="R38">
        <v>77</v>
      </c>
      <c r="S38">
        <v>34</v>
      </c>
      <c r="T38">
        <v>14</v>
      </c>
      <c r="U38">
        <v>7</v>
      </c>
      <c r="V38">
        <v>0</v>
      </c>
      <c r="W38">
        <v>3</v>
      </c>
      <c r="X38">
        <v>228</v>
      </c>
      <c r="Y38">
        <v>278</v>
      </c>
      <c r="Z38">
        <v>291</v>
      </c>
      <c r="AA38">
        <v>302</v>
      </c>
      <c r="AB38">
        <v>271</v>
      </c>
      <c r="AC38">
        <v>284</v>
      </c>
      <c r="AD38">
        <v>241</v>
      </c>
      <c r="AE38">
        <v>238</v>
      </c>
      <c r="AF38">
        <v>227</v>
      </c>
      <c r="AG38">
        <v>179</v>
      </c>
      <c r="AH38">
        <v>219</v>
      </c>
      <c r="AI38">
        <v>170</v>
      </c>
      <c r="AJ38">
        <v>152</v>
      </c>
      <c r="AK38">
        <v>109</v>
      </c>
      <c r="AL38">
        <v>127</v>
      </c>
      <c r="AM38">
        <v>108</v>
      </c>
      <c r="AN38">
        <v>75</v>
      </c>
      <c r="AO38">
        <v>35</v>
      </c>
      <c r="AP38">
        <v>21</v>
      </c>
      <c r="AQ38">
        <v>0</v>
      </c>
      <c r="AR38">
        <v>0</v>
      </c>
      <c r="AS38">
        <v>10</v>
      </c>
    </row>
    <row r="39" spans="1:45">
      <c r="A39" t="s">
        <v>155</v>
      </c>
      <c r="B39">
        <v>10014</v>
      </c>
      <c r="C39">
        <v>9658</v>
      </c>
      <c r="D39">
        <v>10630</v>
      </c>
      <c r="E39">
        <v>9085</v>
      </c>
      <c r="F39">
        <v>8807</v>
      </c>
      <c r="G39">
        <v>7998</v>
      </c>
      <c r="H39">
        <v>7471</v>
      </c>
      <c r="I39">
        <v>6752</v>
      </c>
      <c r="J39">
        <v>5390</v>
      </c>
      <c r="K39">
        <v>3870</v>
      </c>
      <c r="L39">
        <v>3305</v>
      </c>
      <c r="M39">
        <v>2755</v>
      </c>
      <c r="N39">
        <v>2284</v>
      </c>
      <c r="O39">
        <v>1625</v>
      </c>
      <c r="P39">
        <v>1324</v>
      </c>
      <c r="Q39">
        <v>957</v>
      </c>
      <c r="R39">
        <v>436</v>
      </c>
      <c r="S39">
        <v>313</v>
      </c>
      <c r="T39">
        <v>195</v>
      </c>
      <c r="U39">
        <v>26</v>
      </c>
      <c r="V39">
        <v>21</v>
      </c>
      <c r="W39">
        <v>33</v>
      </c>
      <c r="X39">
        <v>10324</v>
      </c>
      <c r="Y39">
        <v>9877</v>
      </c>
      <c r="Z39">
        <v>9666</v>
      </c>
      <c r="AA39">
        <v>8637</v>
      </c>
      <c r="AB39">
        <v>9570</v>
      </c>
      <c r="AC39">
        <v>8491</v>
      </c>
      <c r="AD39">
        <v>7827</v>
      </c>
      <c r="AE39">
        <v>7007</v>
      </c>
      <c r="AF39">
        <v>5374</v>
      </c>
      <c r="AG39">
        <v>4410</v>
      </c>
      <c r="AH39">
        <v>3529</v>
      </c>
      <c r="AI39">
        <v>3274</v>
      </c>
      <c r="AJ39">
        <v>2782</v>
      </c>
      <c r="AK39">
        <v>2168</v>
      </c>
      <c r="AL39">
        <v>1368</v>
      </c>
      <c r="AM39">
        <v>982</v>
      </c>
      <c r="AN39">
        <v>686</v>
      </c>
      <c r="AO39">
        <v>383</v>
      </c>
      <c r="AP39">
        <v>175</v>
      </c>
      <c r="AQ39">
        <v>43</v>
      </c>
      <c r="AR39">
        <v>3</v>
      </c>
      <c r="AS39">
        <v>42</v>
      </c>
    </row>
    <row r="40" spans="1:45">
      <c r="A40" t="s">
        <v>101</v>
      </c>
      <c r="B40">
        <v>551</v>
      </c>
      <c r="C40">
        <v>548</v>
      </c>
      <c r="D40">
        <v>570</v>
      </c>
      <c r="E40">
        <v>563</v>
      </c>
      <c r="F40">
        <v>410</v>
      </c>
      <c r="G40">
        <v>390</v>
      </c>
      <c r="H40">
        <v>360</v>
      </c>
      <c r="I40">
        <v>366</v>
      </c>
      <c r="J40">
        <v>317</v>
      </c>
      <c r="K40">
        <v>308</v>
      </c>
      <c r="L40">
        <v>268</v>
      </c>
      <c r="M40">
        <v>233</v>
      </c>
      <c r="N40">
        <v>203</v>
      </c>
      <c r="O40">
        <v>187</v>
      </c>
      <c r="P40">
        <v>160</v>
      </c>
      <c r="Q40">
        <v>128</v>
      </c>
      <c r="R40">
        <v>104</v>
      </c>
      <c r="S40">
        <v>67</v>
      </c>
      <c r="T40">
        <v>37</v>
      </c>
      <c r="U40">
        <v>11</v>
      </c>
      <c r="V40">
        <v>2</v>
      </c>
      <c r="W40">
        <v>2</v>
      </c>
      <c r="X40">
        <v>563</v>
      </c>
      <c r="Y40">
        <v>548</v>
      </c>
      <c r="Z40">
        <v>552</v>
      </c>
      <c r="AA40">
        <v>574</v>
      </c>
      <c r="AB40">
        <v>533</v>
      </c>
      <c r="AC40">
        <v>433</v>
      </c>
      <c r="AD40">
        <v>464</v>
      </c>
      <c r="AE40">
        <v>440</v>
      </c>
      <c r="AF40">
        <v>364</v>
      </c>
      <c r="AG40">
        <v>358</v>
      </c>
      <c r="AH40">
        <v>330</v>
      </c>
      <c r="AI40">
        <v>307</v>
      </c>
      <c r="AJ40">
        <v>209</v>
      </c>
      <c r="AK40">
        <v>231</v>
      </c>
      <c r="AL40">
        <v>148</v>
      </c>
      <c r="AM40">
        <v>156</v>
      </c>
      <c r="AN40">
        <v>129</v>
      </c>
      <c r="AO40">
        <v>76</v>
      </c>
      <c r="AP40">
        <v>42</v>
      </c>
      <c r="AQ40">
        <v>10</v>
      </c>
      <c r="AR40">
        <v>2</v>
      </c>
      <c r="AS40">
        <v>2</v>
      </c>
    </row>
    <row r="41" spans="1:45">
      <c r="A41" t="s">
        <v>102</v>
      </c>
      <c r="B41">
        <v>1528</v>
      </c>
      <c r="C41">
        <v>1622</v>
      </c>
      <c r="D41">
        <v>1536</v>
      </c>
      <c r="E41">
        <v>1467</v>
      </c>
      <c r="F41">
        <v>1511</v>
      </c>
      <c r="G41">
        <v>1188</v>
      </c>
      <c r="H41">
        <v>1044</v>
      </c>
      <c r="I41">
        <v>1184</v>
      </c>
      <c r="J41">
        <v>1044</v>
      </c>
      <c r="K41">
        <v>797</v>
      </c>
      <c r="L41">
        <v>781</v>
      </c>
      <c r="M41">
        <v>687</v>
      </c>
      <c r="N41">
        <v>616</v>
      </c>
      <c r="O41">
        <v>491</v>
      </c>
      <c r="P41">
        <v>411</v>
      </c>
      <c r="Q41">
        <v>358</v>
      </c>
      <c r="R41">
        <v>256</v>
      </c>
      <c r="S41">
        <v>174</v>
      </c>
      <c r="T41">
        <v>36</v>
      </c>
      <c r="U41">
        <v>9</v>
      </c>
      <c r="V41">
        <v>7</v>
      </c>
      <c r="W41">
        <v>3</v>
      </c>
      <c r="X41">
        <v>1559</v>
      </c>
      <c r="Y41">
        <v>1417</v>
      </c>
      <c r="Z41">
        <v>1424</v>
      </c>
      <c r="AA41">
        <v>1416</v>
      </c>
      <c r="AB41">
        <v>1605</v>
      </c>
      <c r="AC41">
        <v>1338</v>
      </c>
      <c r="AD41">
        <v>1392</v>
      </c>
      <c r="AE41">
        <v>1260</v>
      </c>
      <c r="AF41">
        <v>1005</v>
      </c>
      <c r="AG41">
        <v>942</v>
      </c>
      <c r="AH41">
        <v>950</v>
      </c>
      <c r="AI41">
        <v>785</v>
      </c>
      <c r="AJ41">
        <v>663</v>
      </c>
      <c r="AK41">
        <v>483</v>
      </c>
      <c r="AL41">
        <v>514</v>
      </c>
      <c r="AM41">
        <v>302</v>
      </c>
      <c r="AN41">
        <v>248</v>
      </c>
      <c r="AO41">
        <v>114</v>
      </c>
      <c r="AP41">
        <v>71</v>
      </c>
      <c r="AQ41">
        <v>12</v>
      </c>
      <c r="AR41">
        <v>3</v>
      </c>
      <c r="AS41">
        <v>10</v>
      </c>
    </row>
    <row r="42" spans="1:45">
      <c r="A42" t="s">
        <v>103</v>
      </c>
      <c r="B42">
        <v>1098</v>
      </c>
      <c r="C42">
        <v>1180</v>
      </c>
      <c r="D42">
        <v>1254</v>
      </c>
      <c r="E42">
        <v>972</v>
      </c>
      <c r="F42">
        <v>726</v>
      </c>
      <c r="G42">
        <v>572</v>
      </c>
      <c r="H42">
        <v>498</v>
      </c>
      <c r="I42">
        <v>556</v>
      </c>
      <c r="J42">
        <v>494</v>
      </c>
      <c r="K42">
        <v>338</v>
      </c>
      <c r="L42">
        <v>280</v>
      </c>
      <c r="M42">
        <v>292</v>
      </c>
      <c r="N42">
        <v>214</v>
      </c>
      <c r="O42">
        <v>180</v>
      </c>
      <c r="P42">
        <v>96</v>
      </c>
      <c r="Q42">
        <v>118</v>
      </c>
      <c r="R42">
        <v>68</v>
      </c>
      <c r="S42">
        <v>50</v>
      </c>
      <c r="T42">
        <v>20</v>
      </c>
      <c r="U42">
        <v>2</v>
      </c>
      <c r="V42">
        <v>0</v>
      </c>
      <c r="W42">
        <v>8</v>
      </c>
      <c r="X42">
        <v>984</v>
      </c>
      <c r="Y42">
        <v>1162</v>
      </c>
      <c r="Z42">
        <v>1136</v>
      </c>
      <c r="AA42">
        <v>1046</v>
      </c>
      <c r="AB42">
        <v>858</v>
      </c>
      <c r="AC42">
        <v>786</v>
      </c>
      <c r="AD42">
        <v>692</v>
      </c>
      <c r="AE42">
        <v>612</v>
      </c>
      <c r="AF42">
        <v>520</v>
      </c>
      <c r="AG42">
        <v>416</v>
      </c>
      <c r="AH42">
        <v>388</v>
      </c>
      <c r="AI42">
        <v>294</v>
      </c>
      <c r="AJ42">
        <v>266</v>
      </c>
      <c r="AK42">
        <v>224</v>
      </c>
      <c r="AL42">
        <v>174</v>
      </c>
      <c r="AM42">
        <v>134</v>
      </c>
      <c r="AN42">
        <v>98</v>
      </c>
      <c r="AO42">
        <v>84</v>
      </c>
      <c r="AP42">
        <v>46</v>
      </c>
      <c r="AQ42">
        <v>18</v>
      </c>
      <c r="AR42">
        <v>0</v>
      </c>
      <c r="AS42">
        <v>6</v>
      </c>
    </row>
    <row r="43" spans="1:45">
      <c r="A43" t="s">
        <v>104</v>
      </c>
      <c r="B43">
        <v>2675</v>
      </c>
      <c r="C43">
        <v>2563</v>
      </c>
      <c r="D43">
        <v>2985</v>
      </c>
      <c r="E43">
        <v>2657</v>
      </c>
      <c r="F43">
        <v>2790</v>
      </c>
      <c r="G43">
        <v>2081</v>
      </c>
      <c r="H43">
        <v>2180</v>
      </c>
      <c r="I43">
        <v>2151</v>
      </c>
      <c r="J43">
        <v>2068</v>
      </c>
      <c r="K43">
        <v>1810</v>
      </c>
      <c r="L43">
        <v>1515</v>
      </c>
      <c r="M43">
        <v>1193</v>
      </c>
      <c r="N43">
        <v>1099</v>
      </c>
      <c r="O43">
        <v>791</v>
      </c>
      <c r="P43">
        <v>584</v>
      </c>
      <c r="Q43">
        <v>445</v>
      </c>
      <c r="R43">
        <v>315</v>
      </c>
      <c r="S43">
        <v>153</v>
      </c>
      <c r="T43">
        <v>77</v>
      </c>
      <c r="U43">
        <v>12</v>
      </c>
      <c r="V43">
        <v>5</v>
      </c>
      <c r="W43">
        <v>4</v>
      </c>
      <c r="X43">
        <v>2314</v>
      </c>
      <c r="Y43">
        <v>2720</v>
      </c>
      <c r="Z43">
        <v>2896</v>
      </c>
      <c r="AA43">
        <v>2931</v>
      </c>
      <c r="AB43">
        <v>2714</v>
      </c>
      <c r="AC43">
        <v>2634</v>
      </c>
      <c r="AD43">
        <v>2430</v>
      </c>
      <c r="AE43">
        <v>2610</v>
      </c>
      <c r="AF43">
        <v>2073</v>
      </c>
      <c r="AG43">
        <v>2216</v>
      </c>
      <c r="AH43">
        <v>1807</v>
      </c>
      <c r="AI43">
        <v>1414</v>
      </c>
      <c r="AJ43">
        <v>1105</v>
      </c>
      <c r="AK43">
        <v>930</v>
      </c>
      <c r="AL43">
        <v>649</v>
      </c>
      <c r="AM43">
        <v>475</v>
      </c>
      <c r="AN43">
        <v>370</v>
      </c>
      <c r="AO43">
        <v>172</v>
      </c>
      <c r="AP43">
        <v>86</v>
      </c>
      <c r="AQ43">
        <v>28</v>
      </c>
      <c r="AR43">
        <v>9</v>
      </c>
      <c r="AS43">
        <v>25</v>
      </c>
    </row>
    <row r="44" spans="1:45">
      <c r="A44" t="s">
        <v>105</v>
      </c>
      <c r="B44">
        <v>6187</v>
      </c>
      <c r="C44">
        <v>6042</v>
      </c>
      <c r="D44">
        <v>6607</v>
      </c>
      <c r="E44">
        <v>6725</v>
      </c>
      <c r="F44">
        <v>5926</v>
      </c>
      <c r="G44">
        <v>5203</v>
      </c>
      <c r="H44">
        <v>4642</v>
      </c>
      <c r="I44">
        <v>4451</v>
      </c>
      <c r="J44">
        <v>3877</v>
      </c>
      <c r="K44">
        <v>3032</v>
      </c>
      <c r="L44">
        <v>3295</v>
      </c>
      <c r="M44">
        <v>2639</v>
      </c>
      <c r="N44">
        <v>2340</v>
      </c>
      <c r="O44">
        <v>1760</v>
      </c>
      <c r="P44">
        <v>1314</v>
      </c>
      <c r="Q44">
        <v>1338</v>
      </c>
      <c r="R44">
        <v>764</v>
      </c>
      <c r="S44">
        <v>725</v>
      </c>
      <c r="T44">
        <v>252</v>
      </c>
      <c r="U44">
        <v>75</v>
      </c>
      <c r="V44">
        <v>20</v>
      </c>
      <c r="W44">
        <v>67</v>
      </c>
      <c r="X44">
        <v>5865</v>
      </c>
      <c r="Y44">
        <v>6571</v>
      </c>
      <c r="Z44">
        <v>6859</v>
      </c>
      <c r="AA44">
        <v>6257</v>
      </c>
      <c r="AB44">
        <v>6735</v>
      </c>
      <c r="AC44">
        <v>6092</v>
      </c>
      <c r="AD44">
        <v>5217</v>
      </c>
      <c r="AE44">
        <v>5488</v>
      </c>
      <c r="AF44">
        <v>4949</v>
      </c>
      <c r="AG44">
        <v>4333</v>
      </c>
      <c r="AH44">
        <v>3994</v>
      </c>
      <c r="AI44">
        <v>3211</v>
      </c>
      <c r="AJ44">
        <v>2663</v>
      </c>
      <c r="AK44">
        <v>2174</v>
      </c>
      <c r="AL44">
        <v>1702</v>
      </c>
      <c r="AM44">
        <v>1181</v>
      </c>
      <c r="AN44">
        <v>953</v>
      </c>
      <c r="AO44">
        <v>609</v>
      </c>
      <c r="AP44">
        <v>289</v>
      </c>
      <c r="AQ44">
        <v>105</v>
      </c>
      <c r="AR44">
        <v>85</v>
      </c>
      <c r="AS44">
        <v>59</v>
      </c>
    </row>
    <row r="45" spans="1:45">
      <c r="A45" t="s">
        <v>106</v>
      </c>
      <c r="B45">
        <v>1023</v>
      </c>
      <c r="C45">
        <v>1033</v>
      </c>
      <c r="D45">
        <v>1169</v>
      </c>
      <c r="E45">
        <v>1062</v>
      </c>
      <c r="F45">
        <v>916</v>
      </c>
      <c r="G45">
        <v>604</v>
      </c>
      <c r="H45">
        <v>535</v>
      </c>
      <c r="I45">
        <v>506</v>
      </c>
      <c r="J45">
        <v>494</v>
      </c>
      <c r="K45">
        <v>428</v>
      </c>
      <c r="L45">
        <v>338</v>
      </c>
      <c r="M45">
        <v>261</v>
      </c>
      <c r="N45">
        <v>255</v>
      </c>
      <c r="O45">
        <v>200</v>
      </c>
      <c r="P45">
        <v>200</v>
      </c>
      <c r="Q45">
        <v>136</v>
      </c>
      <c r="R45">
        <v>125</v>
      </c>
      <c r="S45">
        <v>93</v>
      </c>
      <c r="T45">
        <v>34</v>
      </c>
      <c r="U45">
        <v>6</v>
      </c>
      <c r="V45">
        <v>0</v>
      </c>
      <c r="W45">
        <v>8</v>
      </c>
      <c r="X45">
        <v>1011</v>
      </c>
      <c r="Y45">
        <v>1149</v>
      </c>
      <c r="Z45">
        <v>1145</v>
      </c>
      <c r="AA45">
        <v>1178</v>
      </c>
      <c r="AB45">
        <v>966</v>
      </c>
      <c r="AC45">
        <v>763</v>
      </c>
      <c r="AD45">
        <v>665</v>
      </c>
      <c r="AE45">
        <v>610</v>
      </c>
      <c r="AF45">
        <v>628</v>
      </c>
      <c r="AG45">
        <v>472</v>
      </c>
      <c r="AH45">
        <v>486</v>
      </c>
      <c r="AI45">
        <v>393</v>
      </c>
      <c r="AJ45">
        <v>284</v>
      </c>
      <c r="AK45">
        <v>263</v>
      </c>
      <c r="AL45">
        <v>235</v>
      </c>
      <c r="AM45">
        <v>139</v>
      </c>
      <c r="AN45">
        <v>142</v>
      </c>
      <c r="AO45">
        <v>136</v>
      </c>
      <c r="AP45">
        <v>49</v>
      </c>
      <c r="AQ45">
        <v>15</v>
      </c>
      <c r="AR45">
        <v>7</v>
      </c>
      <c r="AS45">
        <v>4</v>
      </c>
    </row>
    <row r="46" spans="1:45">
      <c r="A46" t="s">
        <v>107</v>
      </c>
      <c r="B46">
        <v>2903</v>
      </c>
      <c r="C46">
        <v>3063</v>
      </c>
      <c r="D46">
        <v>2929</v>
      </c>
      <c r="E46">
        <v>2791</v>
      </c>
      <c r="F46">
        <v>2488</v>
      </c>
      <c r="G46">
        <v>2364</v>
      </c>
      <c r="H46">
        <v>2295</v>
      </c>
      <c r="I46">
        <v>2236</v>
      </c>
      <c r="J46">
        <v>1857</v>
      </c>
      <c r="K46">
        <v>1239</v>
      </c>
      <c r="L46">
        <v>1112</v>
      </c>
      <c r="M46">
        <v>894</v>
      </c>
      <c r="N46">
        <v>789</v>
      </c>
      <c r="O46">
        <v>596</v>
      </c>
      <c r="P46">
        <v>359</v>
      </c>
      <c r="Q46">
        <v>266</v>
      </c>
      <c r="R46">
        <v>198</v>
      </c>
      <c r="S46">
        <v>108</v>
      </c>
      <c r="T46">
        <v>42</v>
      </c>
      <c r="U46">
        <v>9</v>
      </c>
      <c r="V46">
        <v>0</v>
      </c>
      <c r="W46">
        <v>12</v>
      </c>
      <c r="X46">
        <v>2804</v>
      </c>
      <c r="Y46">
        <v>2949</v>
      </c>
      <c r="Z46">
        <v>2938</v>
      </c>
      <c r="AA46">
        <v>2589</v>
      </c>
      <c r="AB46">
        <v>2946</v>
      </c>
      <c r="AC46">
        <v>2530</v>
      </c>
      <c r="AD46">
        <v>2719</v>
      </c>
      <c r="AE46">
        <v>2320</v>
      </c>
      <c r="AF46">
        <v>1839</v>
      </c>
      <c r="AG46">
        <v>1501</v>
      </c>
      <c r="AH46">
        <v>1313</v>
      </c>
      <c r="AI46">
        <v>1126</v>
      </c>
      <c r="AJ46">
        <v>877</v>
      </c>
      <c r="AK46">
        <v>654</v>
      </c>
      <c r="AL46">
        <v>405</v>
      </c>
      <c r="AM46">
        <v>324</v>
      </c>
      <c r="AN46">
        <v>195</v>
      </c>
      <c r="AO46">
        <v>159</v>
      </c>
      <c r="AP46">
        <v>72</v>
      </c>
      <c r="AQ46">
        <v>11</v>
      </c>
      <c r="AR46">
        <v>5</v>
      </c>
      <c r="AS46">
        <v>4</v>
      </c>
    </row>
    <row r="47" spans="1:45">
      <c r="A47" t="s">
        <v>108</v>
      </c>
      <c r="B47">
        <v>579</v>
      </c>
      <c r="C47">
        <v>607</v>
      </c>
      <c r="D47">
        <v>742</v>
      </c>
      <c r="E47">
        <v>633</v>
      </c>
      <c r="F47">
        <v>410</v>
      </c>
      <c r="G47">
        <v>269</v>
      </c>
      <c r="H47">
        <v>286</v>
      </c>
      <c r="I47">
        <v>266</v>
      </c>
      <c r="J47">
        <v>264</v>
      </c>
      <c r="K47">
        <v>267</v>
      </c>
      <c r="L47">
        <v>197</v>
      </c>
      <c r="M47">
        <v>176</v>
      </c>
      <c r="N47">
        <v>151</v>
      </c>
      <c r="O47">
        <v>169</v>
      </c>
      <c r="P47">
        <v>136</v>
      </c>
      <c r="Q47">
        <v>113</v>
      </c>
      <c r="R47">
        <v>115</v>
      </c>
      <c r="S47">
        <v>46</v>
      </c>
      <c r="T47">
        <v>28</v>
      </c>
      <c r="U47">
        <v>10</v>
      </c>
      <c r="V47">
        <v>0</v>
      </c>
      <c r="W47">
        <v>12</v>
      </c>
      <c r="X47">
        <v>559</v>
      </c>
      <c r="Y47">
        <v>678</v>
      </c>
      <c r="Z47">
        <v>734</v>
      </c>
      <c r="AA47">
        <v>651</v>
      </c>
      <c r="AB47">
        <v>451</v>
      </c>
      <c r="AC47">
        <v>404</v>
      </c>
      <c r="AD47">
        <v>360</v>
      </c>
      <c r="AE47">
        <v>344</v>
      </c>
      <c r="AF47">
        <v>351</v>
      </c>
      <c r="AG47">
        <v>295</v>
      </c>
      <c r="AH47">
        <v>257</v>
      </c>
      <c r="AI47">
        <v>243</v>
      </c>
      <c r="AJ47">
        <v>165</v>
      </c>
      <c r="AK47">
        <v>168</v>
      </c>
      <c r="AL47">
        <v>128</v>
      </c>
      <c r="AM47">
        <v>122</v>
      </c>
      <c r="AN47">
        <v>130</v>
      </c>
      <c r="AO47">
        <v>72</v>
      </c>
      <c r="AP47">
        <v>34</v>
      </c>
      <c r="AQ47">
        <v>11</v>
      </c>
      <c r="AR47">
        <v>3</v>
      </c>
      <c r="AS47">
        <v>3</v>
      </c>
    </row>
    <row r="48" spans="1:45">
      <c r="A48" t="s">
        <v>109</v>
      </c>
      <c r="B48">
        <v>2873</v>
      </c>
      <c r="C48">
        <v>3155</v>
      </c>
      <c r="D48">
        <v>3353</v>
      </c>
      <c r="E48">
        <v>3336</v>
      </c>
      <c r="F48">
        <v>2634</v>
      </c>
      <c r="G48">
        <v>2118</v>
      </c>
      <c r="H48">
        <v>2124</v>
      </c>
      <c r="I48">
        <v>2360</v>
      </c>
      <c r="J48">
        <v>2051</v>
      </c>
      <c r="K48">
        <v>1439</v>
      </c>
      <c r="L48">
        <v>1383</v>
      </c>
      <c r="M48">
        <v>1365</v>
      </c>
      <c r="N48">
        <v>1142</v>
      </c>
      <c r="O48">
        <v>1111</v>
      </c>
      <c r="P48">
        <v>916</v>
      </c>
      <c r="Q48">
        <v>662</v>
      </c>
      <c r="R48">
        <v>572</v>
      </c>
      <c r="S48">
        <v>343</v>
      </c>
      <c r="T48">
        <v>158</v>
      </c>
      <c r="U48">
        <v>64</v>
      </c>
      <c r="V48">
        <v>5</v>
      </c>
      <c r="W48">
        <v>15</v>
      </c>
      <c r="X48">
        <v>3082</v>
      </c>
      <c r="Y48">
        <v>2921</v>
      </c>
      <c r="Z48">
        <v>3006</v>
      </c>
      <c r="AA48">
        <v>3177</v>
      </c>
      <c r="AB48">
        <v>3099</v>
      </c>
      <c r="AC48">
        <v>2708</v>
      </c>
      <c r="AD48">
        <v>2515</v>
      </c>
      <c r="AE48">
        <v>2735</v>
      </c>
      <c r="AF48">
        <v>2368</v>
      </c>
      <c r="AG48">
        <v>1874</v>
      </c>
      <c r="AH48">
        <v>1748</v>
      </c>
      <c r="AI48">
        <v>1599</v>
      </c>
      <c r="AJ48">
        <v>1439</v>
      </c>
      <c r="AK48">
        <v>1221</v>
      </c>
      <c r="AL48">
        <v>1103</v>
      </c>
      <c r="AM48">
        <v>742</v>
      </c>
      <c r="AN48">
        <v>683</v>
      </c>
      <c r="AO48">
        <v>329</v>
      </c>
      <c r="AP48">
        <v>171</v>
      </c>
      <c r="AQ48">
        <v>64</v>
      </c>
      <c r="AR48">
        <v>0</v>
      </c>
      <c r="AS4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48"/>
  <sheetViews>
    <sheetView workbookViewId="0"/>
  </sheetViews>
  <sheetFormatPr baseColWidth="10" defaultColWidth="9.140625" defaultRowHeight="12.75"/>
  <cols>
    <col min="1" max="1" width="25.42578125" customWidth="1"/>
  </cols>
  <sheetData>
    <row r="1" spans="1:45"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4" t="s">
        <v>126</v>
      </c>
      <c r="S1" s="4" t="s">
        <v>127</v>
      </c>
      <c r="T1" s="4" t="s">
        <v>128</v>
      </c>
      <c r="U1" s="4" t="s">
        <v>129</v>
      </c>
      <c r="V1" s="4" t="s">
        <v>130</v>
      </c>
      <c r="W1" s="4" t="s">
        <v>131</v>
      </c>
      <c r="X1" s="4" t="s">
        <v>132</v>
      </c>
      <c r="Y1" s="4" t="s">
        <v>133</v>
      </c>
      <c r="Z1" s="4" t="s">
        <v>134</v>
      </c>
      <c r="AA1" s="4" t="s">
        <v>135</v>
      </c>
      <c r="AB1" s="4" t="s">
        <v>136</v>
      </c>
      <c r="AC1" s="4" t="s">
        <v>137</v>
      </c>
      <c r="AD1" s="4" t="s">
        <v>138</v>
      </c>
      <c r="AE1" s="4" t="s">
        <v>139</v>
      </c>
      <c r="AF1" s="4" t="s">
        <v>140</v>
      </c>
      <c r="AG1" s="4" t="s">
        <v>141</v>
      </c>
      <c r="AH1" s="4" t="s">
        <v>142</v>
      </c>
      <c r="AI1" s="4" t="s">
        <v>143</v>
      </c>
      <c r="AJ1" s="4" t="s">
        <v>144</v>
      </c>
      <c r="AK1" s="4" t="s">
        <v>145</v>
      </c>
      <c r="AL1" s="4" t="s">
        <v>146</v>
      </c>
      <c r="AM1" s="4" t="s">
        <v>147</v>
      </c>
      <c r="AN1" s="4" t="s">
        <v>148</v>
      </c>
      <c r="AO1" s="4" t="s">
        <v>149</v>
      </c>
      <c r="AP1" s="4" t="s">
        <v>150</v>
      </c>
      <c r="AQ1" s="4" t="s">
        <v>151</v>
      </c>
      <c r="AR1" s="4" t="s">
        <v>152</v>
      </c>
      <c r="AS1" s="4" t="s">
        <v>153</v>
      </c>
    </row>
    <row r="2" spans="1:45">
      <c r="A2" t="s">
        <v>37</v>
      </c>
      <c r="B2" s="51">
        <v>272745</v>
      </c>
      <c r="C2" s="51">
        <v>277429</v>
      </c>
      <c r="D2" s="51">
        <v>278676</v>
      </c>
      <c r="E2" s="51">
        <v>277977</v>
      </c>
      <c r="F2" s="51">
        <v>267148</v>
      </c>
      <c r="G2" s="51">
        <v>242026</v>
      </c>
      <c r="H2" s="51">
        <v>218363</v>
      </c>
      <c r="I2" s="51">
        <v>208278</v>
      </c>
      <c r="J2" s="51">
        <v>192549</v>
      </c>
      <c r="K2" s="51">
        <v>174419</v>
      </c>
      <c r="L2" s="51">
        <v>148310</v>
      </c>
      <c r="M2" s="51">
        <v>116934</v>
      </c>
      <c r="N2" s="51">
        <v>99483</v>
      </c>
      <c r="O2" s="51">
        <v>75898</v>
      </c>
      <c r="P2" s="51">
        <v>55393</v>
      </c>
      <c r="Q2" s="51">
        <v>38242</v>
      </c>
      <c r="R2" s="51">
        <v>24455</v>
      </c>
      <c r="S2" s="51">
        <v>14089</v>
      </c>
      <c r="T2" s="51">
        <v>5815</v>
      </c>
      <c r="U2" s="51">
        <v>1992</v>
      </c>
      <c r="V2" s="51">
        <v>227</v>
      </c>
      <c r="W2" s="51">
        <v>6006</v>
      </c>
      <c r="X2" s="51">
        <v>266101</v>
      </c>
      <c r="Y2" s="51">
        <v>270116</v>
      </c>
      <c r="Z2" s="51">
        <v>270625</v>
      </c>
      <c r="AA2" s="51">
        <v>274115</v>
      </c>
      <c r="AB2" s="51">
        <v>273439</v>
      </c>
      <c r="AC2" s="51">
        <v>259842</v>
      </c>
      <c r="AD2" s="51">
        <v>243969</v>
      </c>
      <c r="AE2" s="51">
        <v>230767</v>
      </c>
      <c r="AF2" s="51">
        <v>214681</v>
      </c>
      <c r="AG2" s="51">
        <v>191241</v>
      </c>
      <c r="AH2" s="51">
        <v>169887</v>
      </c>
      <c r="AI2" s="51">
        <v>133874</v>
      </c>
      <c r="AJ2" s="51">
        <v>114923</v>
      </c>
      <c r="AK2" s="51">
        <v>85867</v>
      </c>
      <c r="AL2" s="51">
        <v>62892</v>
      </c>
      <c r="AM2" s="51">
        <v>42868</v>
      </c>
      <c r="AN2" s="51">
        <v>29911</v>
      </c>
      <c r="AO2" s="51">
        <v>17658</v>
      </c>
      <c r="AP2" s="51">
        <v>8188</v>
      </c>
      <c r="AQ2" s="51">
        <v>3017</v>
      </c>
      <c r="AR2" s="51">
        <v>456</v>
      </c>
      <c r="AS2" s="51">
        <v>6043</v>
      </c>
    </row>
    <row r="3" spans="1:45">
      <c r="A3" t="s">
        <v>44</v>
      </c>
      <c r="B3" s="51">
        <v>4205</v>
      </c>
      <c r="C3" s="51">
        <v>4323</v>
      </c>
      <c r="D3" s="51">
        <v>4363</v>
      </c>
      <c r="E3" s="51">
        <v>4216</v>
      </c>
      <c r="F3" s="51">
        <v>4061</v>
      </c>
      <c r="G3" s="51">
        <v>3469</v>
      </c>
      <c r="H3" s="51">
        <v>3143</v>
      </c>
      <c r="I3" s="51">
        <v>2738</v>
      </c>
      <c r="J3" s="51">
        <v>2693</v>
      </c>
      <c r="K3" s="51">
        <v>2510</v>
      </c>
      <c r="L3" s="51">
        <v>2118</v>
      </c>
      <c r="M3" s="51">
        <v>1710</v>
      </c>
      <c r="N3" s="51">
        <v>1499</v>
      </c>
      <c r="O3" s="51">
        <v>1217</v>
      </c>
      <c r="P3" s="51">
        <v>943</v>
      </c>
      <c r="Q3" s="51">
        <v>710</v>
      </c>
      <c r="R3" s="51">
        <v>502</v>
      </c>
      <c r="S3" s="51">
        <v>241</v>
      </c>
      <c r="T3" s="51">
        <v>141</v>
      </c>
      <c r="U3" s="51">
        <v>44</v>
      </c>
      <c r="V3" s="51">
        <v>5</v>
      </c>
      <c r="W3" s="51">
        <v>2</v>
      </c>
      <c r="X3" s="51">
        <v>4175</v>
      </c>
      <c r="Y3" s="51">
        <v>4132</v>
      </c>
      <c r="Z3" s="51">
        <v>4272</v>
      </c>
      <c r="AA3" s="51">
        <v>4070</v>
      </c>
      <c r="AB3" s="51">
        <v>4041</v>
      </c>
      <c r="AC3" s="51">
        <v>3642</v>
      </c>
      <c r="AD3" s="51">
        <v>3501</v>
      </c>
      <c r="AE3" s="51">
        <v>3211</v>
      </c>
      <c r="AF3" s="51">
        <v>3148</v>
      </c>
      <c r="AG3" s="51">
        <v>2683</v>
      </c>
      <c r="AH3" s="51">
        <v>2453</v>
      </c>
      <c r="AI3" s="51">
        <v>2050</v>
      </c>
      <c r="AJ3" s="51">
        <v>1704</v>
      </c>
      <c r="AK3" s="51">
        <v>1308</v>
      </c>
      <c r="AL3" s="51">
        <v>971</v>
      </c>
      <c r="AM3" s="51">
        <v>736</v>
      </c>
      <c r="AN3" s="51">
        <v>551</v>
      </c>
      <c r="AO3" s="51">
        <v>315</v>
      </c>
      <c r="AP3" s="51">
        <v>160</v>
      </c>
      <c r="AQ3" s="51">
        <v>57</v>
      </c>
      <c r="AR3" s="51">
        <v>4</v>
      </c>
      <c r="AS3" s="51">
        <v>3</v>
      </c>
    </row>
    <row r="4" spans="1:45">
      <c r="A4" t="s">
        <v>46</v>
      </c>
      <c r="B4" s="51">
        <v>4245</v>
      </c>
      <c r="C4" s="51">
        <v>4540</v>
      </c>
      <c r="D4" s="51">
        <v>4565</v>
      </c>
      <c r="E4" s="51">
        <v>4424</v>
      </c>
      <c r="F4" s="51">
        <v>4016</v>
      </c>
      <c r="G4" s="51">
        <v>3626</v>
      </c>
      <c r="H4" s="51">
        <v>3417</v>
      </c>
      <c r="I4" s="51">
        <v>3264</v>
      </c>
      <c r="J4" s="51">
        <v>3147</v>
      </c>
      <c r="K4" s="51">
        <v>3125</v>
      </c>
      <c r="L4" s="51">
        <v>2857</v>
      </c>
      <c r="M4" s="51">
        <v>2365</v>
      </c>
      <c r="N4" s="51">
        <v>2277</v>
      </c>
      <c r="O4" s="51">
        <v>1929</v>
      </c>
      <c r="P4" s="51">
        <v>1556</v>
      </c>
      <c r="Q4" s="51">
        <v>1181</v>
      </c>
      <c r="R4" s="51">
        <v>798</v>
      </c>
      <c r="S4" s="51">
        <v>544</v>
      </c>
      <c r="T4" s="51">
        <v>226</v>
      </c>
      <c r="U4" s="51">
        <v>75</v>
      </c>
      <c r="V4" s="51">
        <v>13</v>
      </c>
      <c r="W4" s="51">
        <v>18</v>
      </c>
      <c r="X4" s="51">
        <v>4233</v>
      </c>
      <c r="Y4" s="51">
        <v>4448</v>
      </c>
      <c r="Z4" s="51">
        <v>4301</v>
      </c>
      <c r="AA4" s="51">
        <v>4446</v>
      </c>
      <c r="AB4" s="51">
        <v>4225</v>
      </c>
      <c r="AC4" s="51">
        <v>3865</v>
      </c>
      <c r="AD4" s="51">
        <v>3890</v>
      </c>
      <c r="AE4" s="51">
        <v>3803</v>
      </c>
      <c r="AF4" s="51">
        <v>3753</v>
      </c>
      <c r="AG4" s="51">
        <v>3468</v>
      </c>
      <c r="AH4" s="51">
        <v>3409</v>
      </c>
      <c r="AI4" s="51">
        <v>2892</v>
      </c>
      <c r="AJ4" s="51">
        <v>2695</v>
      </c>
      <c r="AK4" s="51">
        <v>2138</v>
      </c>
      <c r="AL4" s="51">
        <v>1769</v>
      </c>
      <c r="AM4" s="51">
        <v>1236</v>
      </c>
      <c r="AN4" s="51">
        <v>910</v>
      </c>
      <c r="AO4" s="51">
        <v>607</v>
      </c>
      <c r="AP4" s="51">
        <v>270</v>
      </c>
      <c r="AQ4" s="51">
        <v>97</v>
      </c>
      <c r="AR4" s="51">
        <v>17</v>
      </c>
      <c r="AS4" s="51">
        <v>17</v>
      </c>
    </row>
    <row r="5" spans="1:45">
      <c r="A5" t="s">
        <v>48</v>
      </c>
      <c r="B5" s="51">
        <v>8255</v>
      </c>
      <c r="C5" s="51">
        <v>7704</v>
      </c>
      <c r="D5" s="51">
        <v>8093</v>
      </c>
      <c r="E5" s="51">
        <v>7817</v>
      </c>
      <c r="F5" s="51">
        <v>7207</v>
      </c>
      <c r="G5" s="51">
        <v>6410</v>
      </c>
      <c r="H5" s="51">
        <v>5866</v>
      </c>
      <c r="I5" s="51">
        <v>5800</v>
      </c>
      <c r="J5" s="51">
        <v>5089</v>
      </c>
      <c r="K5" s="51">
        <v>4650</v>
      </c>
      <c r="L5" s="51">
        <v>3867</v>
      </c>
      <c r="M5" s="51">
        <v>3109</v>
      </c>
      <c r="N5" s="51">
        <v>2723</v>
      </c>
      <c r="O5" s="51">
        <v>2212</v>
      </c>
      <c r="P5" s="51">
        <v>1718</v>
      </c>
      <c r="Q5" s="51">
        <v>1188</v>
      </c>
      <c r="R5" s="51">
        <v>741</v>
      </c>
      <c r="S5" s="51">
        <v>400</v>
      </c>
      <c r="T5" s="51">
        <v>143</v>
      </c>
      <c r="U5" s="51">
        <v>57</v>
      </c>
      <c r="V5" s="51">
        <v>3</v>
      </c>
      <c r="W5" s="51">
        <v>25</v>
      </c>
      <c r="X5" s="51">
        <v>8142</v>
      </c>
      <c r="Y5" s="51">
        <v>7653</v>
      </c>
      <c r="Z5" s="51">
        <v>7821</v>
      </c>
      <c r="AA5" s="51">
        <v>8208</v>
      </c>
      <c r="AB5" s="51">
        <v>8002</v>
      </c>
      <c r="AC5" s="51">
        <v>7589</v>
      </c>
      <c r="AD5" s="51">
        <v>7126</v>
      </c>
      <c r="AE5" s="51">
        <v>6703</v>
      </c>
      <c r="AF5" s="51">
        <v>5804</v>
      </c>
      <c r="AG5" s="51">
        <v>5110</v>
      </c>
      <c r="AH5" s="51">
        <v>4639</v>
      </c>
      <c r="AI5" s="51">
        <v>3697</v>
      </c>
      <c r="AJ5" s="51">
        <v>3366</v>
      </c>
      <c r="AK5" s="51">
        <v>2625</v>
      </c>
      <c r="AL5" s="51">
        <v>1941</v>
      </c>
      <c r="AM5" s="51">
        <v>1316</v>
      </c>
      <c r="AN5" s="51">
        <v>922</v>
      </c>
      <c r="AO5" s="51">
        <v>541</v>
      </c>
      <c r="AP5" s="51">
        <v>210</v>
      </c>
      <c r="AQ5" s="51">
        <v>82</v>
      </c>
      <c r="AR5" s="51">
        <v>16</v>
      </c>
      <c r="AS5" s="51">
        <v>25</v>
      </c>
    </row>
    <row r="6" spans="1:45">
      <c r="A6" t="s">
        <v>50</v>
      </c>
      <c r="B6" s="51">
        <v>2872</v>
      </c>
      <c r="C6" s="51">
        <v>2940</v>
      </c>
      <c r="D6" s="51">
        <v>2963</v>
      </c>
      <c r="E6" s="51">
        <v>2907</v>
      </c>
      <c r="F6" s="51">
        <v>2616</v>
      </c>
      <c r="G6" s="51">
        <v>2269</v>
      </c>
      <c r="H6" s="51">
        <v>2036</v>
      </c>
      <c r="I6" s="51">
        <v>2051</v>
      </c>
      <c r="J6" s="51">
        <v>2053</v>
      </c>
      <c r="K6" s="51">
        <v>1691</v>
      </c>
      <c r="L6" s="51">
        <v>1483</v>
      </c>
      <c r="M6" s="51">
        <v>1216</v>
      </c>
      <c r="N6" s="51">
        <v>994</v>
      </c>
      <c r="O6" s="51">
        <v>878</v>
      </c>
      <c r="P6" s="51">
        <v>595</v>
      </c>
      <c r="Q6" s="51">
        <v>420</v>
      </c>
      <c r="R6" s="51">
        <v>272</v>
      </c>
      <c r="S6" s="51">
        <v>197</v>
      </c>
      <c r="T6" s="51">
        <v>68</v>
      </c>
      <c r="U6" s="51">
        <v>27</v>
      </c>
      <c r="V6" s="51">
        <v>1</v>
      </c>
      <c r="W6" s="51">
        <v>1</v>
      </c>
      <c r="X6" s="51">
        <v>2803</v>
      </c>
      <c r="Y6" s="51">
        <v>3009</v>
      </c>
      <c r="Z6" s="51">
        <v>2916</v>
      </c>
      <c r="AA6" s="51">
        <v>2987</v>
      </c>
      <c r="AB6" s="51">
        <v>2773</v>
      </c>
      <c r="AC6" s="51">
        <v>2603</v>
      </c>
      <c r="AD6" s="51">
        <v>2543</v>
      </c>
      <c r="AE6" s="51">
        <v>2388</v>
      </c>
      <c r="AF6" s="51">
        <v>2196</v>
      </c>
      <c r="AG6" s="51">
        <v>1843</v>
      </c>
      <c r="AH6" s="51">
        <v>1629</v>
      </c>
      <c r="AI6" s="51">
        <v>1377</v>
      </c>
      <c r="AJ6" s="51">
        <v>1181</v>
      </c>
      <c r="AK6" s="51">
        <v>928</v>
      </c>
      <c r="AL6" s="51">
        <v>571</v>
      </c>
      <c r="AM6" s="51">
        <v>476</v>
      </c>
      <c r="AN6" s="51">
        <v>313</v>
      </c>
      <c r="AO6" s="51">
        <v>198</v>
      </c>
      <c r="AP6" s="51">
        <v>76</v>
      </c>
      <c r="AQ6" s="51">
        <v>24</v>
      </c>
      <c r="AR6" s="51">
        <v>5</v>
      </c>
      <c r="AS6" s="51">
        <v>3</v>
      </c>
    </row>
    <row r="7" spans="1:45">
      <c r="A7" t="s">
        <v>52</v>
      </c>
      <c r="B7" s="51">
        <v>4918</v>
      </c>
      <c r="C7" s="51">
        <v>5171</v>
      </c>
      <c r="D7" s="51">
        <v>5391</v>
      </c>
      <c r="E7" s="51">
        <v>4951</v>
      </c>
      <c r="F7" s="51">
        <v>4911</v>
      </c>
      <c r="G7" s="51">
        <v>4822</v>
      </c>
      <c r="H7" s="51">
        <v>4592</v>
      </c>
      <c r="I7" s="51">
        <v>4152</v>
      </c>
      <c r="J7" s="51">
        <v>3559</v>
      </c>
      <c r="K7" s="51">
        <v>3067</v>
      </c>
      <c r="L7" s="51">
        <v>2428</v>
      </c>
      <c r="M7" s="51">
        <v>1920</v>
      </c>
      <c r="N7" s="51">
        <v>1510</v>
      </c>
      <c r="O7" s="51">
        <v>1091</v>
      </c>
      <c r="P7" s="51">
        <v>786</v>
      </c>
      <c r="Q7" s="51">
        <v>556</v>
      </c>
      <c r="R7" s="51">
        <v>370</v>
      </c>
      <c r="S7" s="51">
        <v>226</v>
      </c>
      <c r="T7" s="51">
        <v>80</v>
      </c>
      <c r="U7" s="51">
        <v>31</v>
      </c>
      <c r="V7" s="51">
        <v>3</v>
      </c>
      <c r="W7" s="51">
        <v>2718</v>
      </c>
      <c r="X7" s="51">
        <v>4849</v>
      </c>
      <c r="Y7" s="51">
        <v>5343</v>
      </c>
      <c r="Z7" s="51">
        <v>5125</v>
      </c>
      <c r="AA7" s="51">
        <v>5000</v>
      </c>
      <c r="AB7" s="51">
        <v>4964</v>
      </c>
      <c r="AC7" s="51">
        <v>5346</v>
      </c>
      <c r="AD7" s="51">
        <v>5136</v>
      </c>
      <c r="AE7" s="51">
        <v>4609</v>
      </c>
      <c r="AF7" s="51">
        <v>4061</v>
      </c>
      <c r="AG7" s="51">
        <v>3364</v>
      </c>
      <c r="AH7" s="51">
        <v>2893</v>
      </c>
      <c r="AI7" s="51">
        <v>2128</v>
      </c>
      <c r="AJ7" s="51">
        <v>1654</v>
      </c>
      <c r="AK7" s="51">
        <v>1203</v>
      </c>
      <c r="AL7" s="51">
        <v>849</v>
      </c>
      <c r="AM7" s="51">
        <v>598</v>
      </c>
      <c r="AN7" s="51">
        <v>387</v>
      </c>
      <c r="AO7" s="51">
        <v>231</v>
      </c>
      <c r="AP7" s="51">
        <v>110</v>
      </c>
      <c r="AQ7" s="51">
        <v>52</v>
      </c>
      <c r="AR7" s="51">
        <v>12</v>
      </c>
      <c r="AS7" s="51">
        <v>2716</v>
      </c>
    </row>
    <row r="8" spans="1:45">
      <c r="A8" t="s">
        <v>54</v>
      </c>
      <c r="B8" s="51">
        <v>236</v>
      </c>
      <c r="C8" s="51">
        <v>208</v>
      </c>
      <c r="D8" s="51">
        <v>284</v>
      </c>
      <c r="E8" s="51">
        <v>248</v>
      </c>
      <c r="F8" s="51">
        <v>173</v>
      </c>
      <c r="G8" s="51">
        <v>165</v>
      </c>
      <c r="H8" s="51">
        <v>164</v>
      </c>
      <c r="I8" s="51">
        <v>154</v>
      </c>
      <c r="J8" s="51">
        <v>138</v>
      </c>
      <c r="K8" s="51">
        <v>126</v>
      </c>
      <c r="L8" s="51">
        <v>125</v>
      </c>
      <c r="M8" s="51">
        <v>116</v>
      </c>
      <c r="N8" s="51">
        <v>97</v>
      </c>
      <c r="O8" s="51">
        <v>80</v>
      </c>
      <c r="P8" s="51">
        <v>77</v>
      </c>
      <c r="Q8" s="51">
        <v>76</v>
      </c>
      <c r="R8" s="51">
        <v>59</v>
      </c>
      <c r="S8" s="51">
        <v>31</v>
      </c>
      <c r="T8" s="51">
        <v>16</v>
      </c>
      <c r="U8" s="51">
        <v>10</v>
      </c>
      <c r="V8" s="51">
        <v>0</v>
      </c>
      <c r="W8" s="51">
        <v>0</v>
      </c>
      <c r="X8" s="51">
        <v>232</v>
      </c>
      <c r="Y8" s="51">
        <v>261</v>
      </c>
      <c r="Z8" s="51">
        <v>273</v>
      </c>
      <c r="AA8" s="51">
        <v>229</v>
      </c>
      <c r="AB8" s="51">
        <v>186</v>
      </c>
      <c r="AC8" s="51">
        <v>192</v>
      </c>
      <c r="AD8" s="51">
        <v>176</v>
      </c>
      <c r="AE8" s="51">
        <v>180</v>
      </c>
      <c r="AF8" s="51">
        <v>158</v>
      </c>
      <c r="AG8" s="51">
        <v>147</v>
      </c>
      <c r="AH8" s="51">
        <v>116</v>
      </c>
      <c r="AI8" s="51">
        <v>102</v>
      </c>
      <c r="AJ8" s="51">
        <v>86</v>
      </c>
      <c r="AK8" s="51">
        <v>89</v>
      </c>
      <c r="AL8" s="51">
        <v>85</v>
      </c>
      <c r="AM8" s="51">
        <v>74</v>
      </c>
      <c r="AN8" s="51">
        <v>59</v>
      </c>
      <c r="AO8" s="51">
        <v>36</v>
      </c>
      <c r="AP8" s="51">
        <v>20</v>
      </c>
      <c r="AQ8" s="51">
        <v>11</v>
      </c>
      <c r="AR8" s="51">
        <v>1</v>
      </c>
      <c r="AS8" s="51">
        <v>0</v>
      </c>
    </row>
    <row r="9" spans="1:45">
      <c r="A9" t="s">
        <v>56</v>
      </c>
      <c r="B9" s="51">
        <v>20992</v>
      </c>
      <c r="C9" s="51">
        <v>22254</v>
      </c>
      <c r="D9" s="51">
        <v>22249</v>
      </c>
      <c r="E9" s="51">
        <v>23014</v>
      </c>
      <c r="F9" s="51">
        <v>22507</v>
      </c>
      <c r="G9" s="51">
        <v>20460</v>
      </c>
      <c r="H9" s="51">
        <v>18708</v>
      </c>
      <c r="I9" s="51">
        <v>18348</v>
      </c>
      <c r="J9" s="51">
        <v>16920</v>
      </c>
      <c r="K9" s="51">
        <v>15423</v>
      </c>
      <c r="L9" s="51">
        <v>13406</v>
      </c>
      <c r="M9" s="51">
        <v>10843</v>
      </c>
      <c r="N9" s="51">
        <v>9357</v>
      </c>
      <c r="O9" s="51">
        <v>6962</v>
      </c>
      <c r="P9" s="51">
        <v>4678</v>
      </c>
      <c r="Q9" s="51">
        <v>3014</v>
      </c>
      <c r="R9" s="51">
        <v>1927</v>
      </c>
      <c r="S9" s="51">
        <v>1041</v>
      </c>
      <c r="T9" s="51">
        <v>393</v>
      </c>
      <c r="U9" s="51">
        <v>120</v>
      </c>
      <c r="V9" s="51">
        <v>9</v>
      </c>
      <c r="W9" s="51">
        <v>420</v>
      </c>
      <c r="X9" s="51">
        <v>19899</v>
      </c>
      <c r="Y9" s="51">
        <v>21384</v>
      </c>
      <c r="Z9" s="51">
        <v>21410</v>
      </c>
      <c r="AA9" s="51">
        <v>21948</v>
      </c>
      <c r="AB9" s="51">
        <v>22386</v>
      </c>
      <c r="AC9" s="51">
        <v>21665</v>
      </c>
      <c r="AD9" s="51">
        <v>20944</v>
      </c>
      <c r="AE9" s="51">
        <v>20419</v>
      </c>
      <c r="AF9" s="51">
        <v>19211</v>
      </c>
      <c r="AG9" s="51">
        <v>17518</v>
      </c>
      <c r="AH9" s="51">
        <v>15736</v>
      </c>
      <c r="AI9" s="51">
        <v>12560</v>
      </c>
      <c r="AJ9" s="51">
        <v>11112</v>
      </c>
      <c r="AK9" s="51">
        <v>7872</v>
      </c>
      <c r="AL9" s="51">
        <v>5590</v>
      </c>
      <c r="AM9" s="51">
        <v>3476</v>
      </c>
      <c r="AN9" s="51">
        <v>2405</v>
      </c>
      <c r="AO9" s="51">
        <v>1335</v>
      </c>
      <c r="AP9" s="51">
        <v>606</v>
      </c>
      <c r="AQ9" s="51">
        <v>200</v>
      </c>
      <c r="AR9" s="51">
        <v>27</v>
      </c>
      <c r="AS9" s="51">
        <v>421</v>
      </c>
    </row>
    <row r="10" spans="1:45">
      <c r="A10" t="s">
        <v>58</v>
      </c>
      <c r="B10" s="51">
        <v>1930</v>
      </c>
      <c r="C10" s="51">
        <v>2056</v>
      </c>
      <c r="D10" s="51">
        <v>1942</v>
      </c>
      <c r="E10" s="51">
        <v>1786</v>
      </c>
      <c r="F10" s="51">
        <v>1557</v>
      </c>
      <c r="G10" s="51">
        <v>1390</v>
      </c>
      <c r="H10" s="51">
        <v>1284</v>
      </c>
      <c r="I10" s="51">
        <v>1258</v>
      </c>
      <c r="J10" s="51">
        <v>1192</v>
      </c>
      <c r="K10" s="51">
        <v>1038</v>
      </c>
      <c r="L10" s="51">
        <v>915</v>
      </c>
      <c r="M10" s="51">
        <v>700</v>
      </c>
      <c r="N10" s="51">
        <v>707</v>
      </c>
      <c r="O10" s="51">
        <v>619</v>
      </c>
      <c r="P10" s="51">
        <v>463</v>
      </c>
      <c r="Q10" s="51">
        <v>416</v>
      </c>
      <c r="R10" s="51">
        <v>251</v>
      </c>
      <c r="S10" s="51">
        <v>188</v>
      </c>
      <c r="T10" s="51">
        <v>57</v>
      </c>
      <c r="U10" s="51">
        <v>23</v>
      </c>
      <c r="V10" s="51">
        <v>4</v>
      </c>
      <c r="W10" s="51">
        <v>1</v>
      </c>
      <c r="X10" s="51">
        <v>1911</v>
      </c>
      <c r="Y10" s="51">
        <v>2068</v>
      </c>
      <c r="Z10" s="51">
        <v>1907</v>
      </c>
      <c r="AA10" s="51">
        <v>1826</v>
      </c>
      <c r="AB10" s="51">
        <v>1719</v>
      </c>
      <c r="AC10" s="51">
        <v>1647</v>
      </c>
      <c r="AD10" s="51">
        <v>1627</v>
      </c>
      <c r="AE10" s="51">
        <v>1475</v>
      </c>
      <c r="AF10" s="51">
        <v>1303</v>
      </c>
      <c r="AG10" s="51">
        <v>1136</v>
      </c>
      <c r="AH10" s="51">
        <v>1039</v>
      </c>
      <c r="AI10" s="51">
        <v>887</v>
      </c>
      <c r="AJ10" s="51">
        <v>758</v>
      </c>
      <c r="AK10" s="51">
        <v>656</v>
      </c>
      <c r="AL10" s="51">
        <v>529</v>
      </c>
      <c r="AM10" s="51">
        <v>409</v>
      </c>
      <c r="AN10" s="51">
        <v>278</v>
      </c>
      <c r="AO10" s="51">
        <v>181</v>
      </c>
      <c r="AP10" s="51">
        <v>75</v>
      </c>
      <c r="AQ10" s="51">
        <v>24</v>
      </c>
      <c r="AR10" s="51">
        <v>6</v>
      </c>
      <c r="AS10" s="51">
        <v>2</v>
      </c>
    </row>
    <row r="11" spans="1:45">
      <c r="A11" t="s">
        <v>60</v>
      </c>
      <c r="B11" s="51">
        <v>4134</v>
      </c>
      <c r="C11" s="51">
        <v>3857</v>
      </c>
      <c r="D11" s="51">
        <v>3963</v>
      </c>
      <c r="E11" s="51">
        <v>3907</v>
      </c>
      <c r="F11" s="51">
        <v>3518</v>
      </c>
      <c r="G11" s="51">
        <v>3096</v>
      </c>
      <c r="H11" s="51">
        <v>2653</v>
      </c>
      <c r="I11" s="51">
        <v>2449</v>
      </c>
      <c r="J11" s="51">
        <v>2210</v>
      </c>
      <c r="K11" s="51">
        <v>2017</v>
      </c>
      <c r="L11" s="51">
        <v>1790</v>
      </c>
      <c r="M11" s="51">
        <v>1383</v>
      </c>
      <c r="N11" s="51">
        <v>1159</v>
      </c>
      <c r="O11" s="51">
        <v>871</v>
      </c>
      <c r="P11" s="51">
        <v>655</v>
      </c>
      <c r="Q11" s="51">
        <v>497</v>
      </c>
      <c r="R11" s="51">
        <v>298</v>
      </c>
      <c r="S11" s="51">
        <v>179</v>
      </c>
      <c r="T11" s="51">
        <v>69</v>
      </c>
      <c r="U11" s="51">
        <v>25</v>
      </c>
      <c r="V11" s="51">
        <v>2</v>
      </c>
      <c r="W11" s="51">
        <v>1</v>
      </c>
      <c r="X11" s="51">
        <v>4005</v>
      </c>
      <c r="Y11" s="51">
        <v>3942</v>
      </c>
      <c r="Z11" s="51">
        <v>3971</v>
      </c>
      <c r="AA11" s="51">
        <v>4018</v>
      </c>
      <c r="AB11" s="51">
        <v>3955</v>
      </c>
      <c r="AC11" s="51">
        <v>3801</v>
      </c>
      <c r="AD11" s="51">
        <v>3303</v>
      </c>
      <c r="AE11" s="51">
        <v>2965</v>
      </c>
      <c r="AF11" s="51">
        <v>2715</v>
      </c>
      <c r="AG11" s="51">
        <v>2397</v>
      </c>
      <c r="AH11" s="51">
        <v>2119</v>
      </c>
      <c r="AI11" s="51">
        <v>1696</v>
      </c>
      <c r="AJ11" s="51">
        <v>1379</v>
      </c>
      <c r="AK11" s="51">
        <v>1053</v>
      </c>
      <c r="AL11" s="51">
        <v>774</v>
      </c>
      <c r="AM11" s="51">
        <v>570</v>
      </c>
      <c r="AN11" s="51">
        <v>381</v>
      </c>
      <c r="AO11" s="51">
        <v>269</v>
      </c>
      <c r="AP11" s="51">
        <v>114</v>
      </c>
      <c r="AQ11" s="51">
        <v>48</v>
      </c>
      <c r="AR11" s="51">
        <v>8</v>
      </c>
      <c r="AS11" s="51">
        <v>0</v>
      </c>
    </row>
    <row r="12" spans="1:45">
      <c r="A12" t="s">
        <v>62</v>
      </c>
      <c r="B12" s="51">
        <v>498</v>
      </c>
      <c r="C12" s="51">
        <v>539</v>
      </c>
      <c r="D12" s="51">
        <v>540</v>
      </c>
      <c r="E12" s="51">
        <v>526</v>
      </c>
      <c r="F12" s="51">
        <v>372</v>
      </c>
      <c r="G12" s="51">
        <v>350</v>
      </c>
      <c r="H12" s="51">
        <v>335</v>
      </c>
      <c r="I12" s="51">
        <v>329</v>
      </c>
      <c r="J12" s="51">
        <v>310</v>
      </c>
      <c r="K12" s="51">
        <v>299</v>
      </c>
      <c r="L12" s="51">
        <v>253</v>
      </c>
      <c r="M12" s="51">
        <v>216</v>
      </c>
      <c r="N12" s="51">
        <v>201</v>
      </c>
      <c r="O12" s="51">
        <v>167</v>
      </c>
      <c r="P12" s="51">
        <v>97</v>
      </c>
      <c r="Q12" s="51">
        <v>95</v>
      </c>
      <c r="R12" s="51">
        <v>60</v>
      </c>
      <c r="S12" s="51">
        <v>57</v>
      </c>
      <c r="T12" s="51">
        <v>23</v>
      </c>
      <c r="U12" s="51">
        <v>3</v>
      </c>
      <c r="V12" s="51">
        <v>0</v>
      </c>
      <c r="W12" s="51">
        <v>0</v>
      </c>
      <c r="X12" s="51">
        <v>472</v>
      </c>
      <c r="Y12" s="51">
        <v>540</v>
      </c>
      <c r="Z12" s="51">
        <v>514</v>
      </c>
      <c r="AA12" s="51">
        <v>472</v>
      </c>
      <c r="AB12" s="51">
        <v>423</v>
      </c>
      <c r="AC12" s="51">
        <v>446</v>
      </c>
      <c r="AD12" s="51">
        <v>465</v>
      </c>
      <c r="AE12" s="51">
        <v>385</v>
      </c>
      <c r="AF12" s="51">
        <v>357</v>
      </c>
      <c r="AG12" s="51">
        <v>330</v>
      </c>
      <c r="AH12" s="51">
        <v>314</v>
      </c>
      <c r="AI12" s="51">
        <v>267</v>
      </c>
      <c r="AJ12" s="51">
        <v>219</v>
      </c>
      <c r="AK12" s="51">
        <v>176</v>
      </c>
      <c r="AL12" s="51">
        <v>143</v>
      </c>
      <c r="AM12" s="51">
        <v>102</v>
      </c>
      <c r="AN12" s="51">
        <v>77</v>
      </c>
      <c r="AO12" s="51">
        <v>54</v>
      </c>
      <c r="AP12" s="51">
        <v>46</v>
      </c>
      <c r="AQ12" s="51">
        <v>8</v>
      </c>
      <c r="AR12" s="51">
        <v>3</v>
      </c>
      <c r="AS12" s="51">
        <v>0</v>
      </c>
    </row>
    <row r="13" spans="1:45">
      <c r="A13" t="s">
        <v>64</v>
      </c>
      <c r="B13" s="51">
        <v>3996</v>
      </c>
      <c r="C13" s="51">
        <v>4159</v>
      </c>
      <c r="D13" s="51">
        <v>4253</v>
      </c>
      <c r="E13" s="51">
        <v>4409</v>
      </c>
      <c r="F13" s="51">
        <v>4068</v>
      </c>
      <c r="G13" s="51">
        <v>3810</v>
      </c>
      <c r="H13" s="51">
        <v>3448</v>
      </c>
      <c r="I13" s="51">
        <v>3306</v>
      </c>
      <c r="J13" s="51">
        <v>3076</v>
      </c>
      <c r="K13" s="51">
        <v>2849</v>
      </c>
      <c r="L13" s="51">
        <v>2499</v>
      </c>
      <c r="M13" s="51">
        <v>1982</v>
      </c>
      <c r="N13" s="51">
        <v>1773</v>
      </c>
      <c r="O13" s="51">
        <v>1377</v>
      </c>
      <c r="P13" s="51">
        <v>1005</v>
      </c>
      <c r="Q13" s="51">
        <v>640</v>
      </c>
      <c r="R13" s="51">
        <v>453</v>
      </c>
      <c r="S13" s="51">
        <v>263</v>
      </c>
      <c r="T13" s="51">
        <v>96</v>
      </c>
      <c r="U13" s="51">
        <v>49</v>
      </c>
      <c r="V13" s="51">
        <v>2</v>
      </c>
      <c r="W13" s="51">
        <v>22</v>
      </c>
      <c r="X13" s="51">
        <v>3911</v>
      </c>
      <c r="Y13" s="51">
        <v>3949</v>
      </c>
      <c r="Z13" s="51">
        <v>4173</v>
      </c>
      <c r="AA13" s="51">
        <v>4199</v>
      </c>
      <c r="AB13" s="51">
        <v>4328</v>
      </c>
      <c r="AC13" s="51">
        <v>4099</v>
      </c>
      <c r="AD13" s="51">
        <v>3808</v>
      </c>
      <c r="AE13" s="51">
        <v>3632</v>
      </c>
      <c r="AF13" s="51">
        <v>3589</v>
      </c>
      <c r="AG13" s="51">
        <v>3276</v>
      </c>
      <c r="AH13" s="51">
        <v>2897</v>
      </c>
      <c r="AI13" s="51">
        <v>2269</v>
      </c>
      <c r="AJ13" s="51">
        <v>1948</v>
      </c>
      <c r="AK13" s="51">
        <v>1526</v>
      </c>
      <c r="AL13" s="51">
        <v>1105</v>
      </c>
      <c r="AM13" s="51">
        <v>691</v>
      </c>
      <c r="AN13" s="51">
        <v>490</v>
      </c>
      <c r="AO13" s="51">
        <v>300</v>
      </c>
      <c r="AP13" s="51">
        <v>141</v>
      </c>
      <c r="AQ13" s="51">
        <v>38</v>
      </c>
      <c r="AR13" s="51">
        <v>3</v>
      </c>
      <c r="AS13" s="51">
        <v>21</v>
      </c>
    </row>
    <row r="14" spans="1:45">
      <c r="A14" t="s">
        <v>66</v>
      </c>
      <c r="B14" s="51">
        <v>1409</v>
      </c>
      <c r="C14" s="51">
        <v>1488</v>
      </c>
      <c r="D14" s="51">
        <v>1481</v>
      </c>
      <c r="E14" s="51">
        <v>1389</v>
      </c>
      <c r="F14" s="51">
        <v>1273</v>
      </c>
      <c r="G14" s="51">
        <v>1132</v>
      </c>
      <c r="H14" s="51">
        <v>946</v>
      </c>
      <c r="I14" s="51">
        <v>877</v>
      </c>
      <c r="J14" s="51">
        <v>873</v>
      </c>
      <c r="K14" s="51">
        <v>757</v>
      </c>
      <c r="L14" s="51">
        <v>690</v>
      </c>
      <c r="M14" s="51">
        <v>597</v>
      </c>
      <c r="N14" s="51">
        <v>524</v>
      </c>
      <c r="O14" s="51">
        <v>426</v>
      </c>
      <c r="P14" s="51">
        <v>373</v>
      </c>
      <c r="Q14" s="51">
        <v>256</v>
      </c>
      <c r="R14" s="51">
        <v>187</v>
      </c>
      <c r="S14" s="51">
        <v>122</v>
      </c>
      <c r="T14" s="51">
        <v>43</v>
      </c>
      <c r="U14" s="51">
        <v>17</v>
      </c>
      <c r="V14" s="51">
        <v>6</v>
      </c>
      <c r="W14" s="51">
        <v>1</v>
      </c>
      <c r="X14" s="51">
        <v>1311</v>
      </c>
      <c r="Y14" s="51">
        <v>1457</v>
      </c>
      <c r="Z14" s="51">
        <v>1337</v>
      </c>
      <c r="AA14" s="51">
        <v>1351</v>
      </c>
      <c r="AB14" s="51">
        <v>1337</v>
      </c>
      <c r="AC14" s="51">
        <v>1316</v>
      </c>
      <c r="AD14" s="51">
        <v>1233</v>
      </c>
      <c r="AE14" s="51">
        <v>1041</v>
      </c>
      <c r="AF14" s="51">
        <v>957</v>
      </c>
      <c r="AG14" s="51">
        <v>873</v>
      </c>
      <c r="AH14" s="51">
        <v>862</v>
      </c>
      <c r="AI14" s="51">
        <v>702</v>
      </c>
      <c r="AJ14" s="51">
        <v>596</v>
      </c>
      <c r="AK14" s="51">
        <v>473</v>
      </c>
      <c r="AL14" s="51">
        <v>386</v>
      </c>
      <c r="AM14" s="51">
        <v>294</v>
      </c>
      <c r="AN14" s="51">
        <v>220</v>
      </c>
      <c r="AO14" s="51">
        <v>145</v>
      </c>
      <c r="AP14" s="51">
        <v>57</v>
      </c>
      <c r="AQ14" s="51">
        <v>34</v>
      </c>
      <c r="AR14" s="51">
        <v>6</v>
      </c>
      <c r="AS14" s="51">
        <v>2</v>
      </c>
    </row>
    <row r="15" spans="1:45">
      <c r="A15" t="s">
        <v>68</v>
      </c>
      <c r="B15" s="51">
        <v>1439</v>
      </c>
      <c r="C15" s="51">
        <v>1402</v>
      </c>
      <c r="D15" s="51">
        <v>1415</v>
      </c>
      <c r="E15" s="51">
        <v>1382</v>
      </c>
      <c r="F15" s="51">
        <v>1243</v>
      </c>
      <c r="G15" s="51">
        <v>1060</v>
      </c>
      <c r="H15" s="51">
        <v>868</v>
      </c>
      <c r="I15" s="51">
        <v>735</v>
      </c>
      <c r="J15" s="51">
        <v>749</v>
      </c>
      <c r="K15" s="51">
        <v>628</v>
      </c>
      <c r="L15" s="51">
        <v>556</v>
      </c>
      <c r="M15" s="51">
        <v>434</v>
      </c>
      <c r="N15" s="51">
        <v>378</v>
      </c>
      <c r="O15" s="51">
        <v>282</v>
      </c>
      <c r="P15" s="51">
        <v>186</v>
      </c>
      <c r="Q15" s="51">
        <v>163</v>
      </c>
      <c r="R15" s="51">
        <v>86</v>
      </c>
      <c r="S15" s="51">
        <v>74</v>
      </c>
      <c r="T15" s="51">
        <v>44</v>
      </c>
      <c r="U15" s="51">
        <v>8</v>
      </c>
      <c r="V15" s="51">
        <v>1</v>
      </c>
      <c r="W15" s="51">
        <v>0</v>
      </c>
      <c r="X15" s="51">
        <v>1414</v>
      </c>
      <c r="Y15" s="51">
        <v>1406</v>
      </c>
      <c r="Z15" s="51">
        <v>1317</v>
      </c>
      <c r="AA15" s="51">
        <v>1393</v>
      </c>
      <c r="AB15" s="51">
        <v>1393</v>
      </c>
      <c r="AC15" s="51">
        <v>1240</v>
      </c>
      <c r="AD15" s="51">
        <v>1075</v>
      </c>
      <c r="AE15" s="51">
        <v>951</v>
      </c>
      <c r="AF15" s="51">
        <v>859</v>
      </c>
      <c r="AG15" s="51">
        <v>714</v>
      </c>
      <c r="AH15" s="51">
        <v>618</v>
      </c>
      <c r="AI15" s="51">
        <v>493</v>
      </c>
      <c r="AJ15" s="51">
        <v>427</v>
      </c>
      <c r="AK15" s="51">
        <v>304</v>
      </c>
      <c r="AL15" s="51">
        <v>233</v>
      </c>
      <c r="AM15" s="51">
        <v>181</v>
      </c>
      <c r="AN15" s="51">
        <v>112</v>
      </c>
      <c r="AO15" s="51">
        <v>73</v>
      </c>
      <c r="AP15" s="51">
        <v>35</v>
      </c>
      <c r="AQ15" s="51">
        <v>16</v>
      </c>
      <c r="AR15" s="51">
        <v>3</v>
      </c>
      <c r="AS15" s="51">
        <v>0</v>
      </c>
    </row>
    <row r="16" spans="1:45">
      <c r="A16" t="s">
        <v>154</v>
      </c>
      <c r="B16" s="51">
        <v>8470</v>
      </c>
      <c r="C16" s="51">
        <v>8605</v>
      </c>
      <c r="D16" s="51">
        <v>8256</v>
      </c>
      <c r="E16" s="51">
        <v>7930</v>
      </c>
      <c r="F16" s="51">
        <v>6651</v>
      </c>
      <c r="G16" s="51">
        <v>5726</v>
      </c>
      <c r="H16" s="51">
        <v>5056</v>
      </c>
      <c r="I16" s="51">
        <v>4670</v>
      </c>
      <c r="J16" s="51">
        <v>4421</v>
      </c>
      <c r="K16" s="51">
        <v>3776</v>
      </c>
      <c r="L16" s="51">
        <v>3219</v>
      </c>
      <c r="M16" s="51">
        <v>2619</v>
      </c>
      <c r="N16" s="51">
        <v>2120</v>
      </c>
      <c r="O16" s="51">
        <v>1672</v>
      </c>
      <c r="P16" s="51">
        <v>1274</v>
      </c>
      <c r="Q16" s="51">
        <v>984</v>
      </c>
      <c r="R16" s="51">
        <v>594</v>
      </c>
      <c r="S16" s="51">
        <v>394</v>
      </c>
      <c r="T16" s="51">
        <v>149</v>
      </c>
      <c r="U16" s="51">
        <v>42</v>
      </c>
      <c r="V16" s="51">
        <v>2</v>
      </c>
      <c r="W16" s="51">
        <v>81</v>
      </c>
      <c r="X16" s="51">
        <v>8435</v>
      </c>
      <c r="Y16" s="51">
        <v>8397</v>
      </c>
      <c r="Z16" s="51">
        <v>8092</v>
      </c>
      <c r="AA16" s="51">
        <v>8365</v>
      </c>
      <c r="AB16" s="51">
        <v>7818</v>
      </c>
      <c r="AC16" s="51">
        <v>7320</v>
      </c>
      <c r="AD16" s="51">
        <v>6425</v>
      </c>
      <c r="AE16" s="51">
        <v>5943</v>
      </c>
      <c r="AF16" s="51">
        <v>5270</v>
      </c>
      <c r="AG16" s="51">
        <v>4445</v>
      </c>
      <c r="AH16" s="51">
        <v>3947</v>
      </c>
      <c r="AI16" s="51">
        <v>3252</v>
      </c>
      <c r="AJ16" s="51">
        <v>2605</v>
      </c>
      <c r="AK16" s="51">
        <v>1926</v>
      </c>
      <c r="AL16" s="51">
        <v>1393</v>
      </c>
      <c r="AM16" s="51">
        <v>1039</v>
      </c>
      <c r="AN16" s="51">
        <v>724</v>
      </c>
      <c r="AO16" s="51">
        <v>511</v>
      </c>
      <c r="AP16" s="51">
        <v>232</v>
      </c>
      <c r="AQ16" s="51">
        <v>91</v>
      </c>
      <c r="AR16" s="51">
        <v>13</v>
      </c>
      <c r="AS16" s="51">
        <v>84</v>
      </c>
    </row>
    <row r="17" spans="1:45">
      <c r="A17" t="s">
        <v>72</v>
      </c>
      <c r="B17" s="51">
        <v>8261</v>
      </c>
      <c r="C17" s="51">
        <v>8018</v>
      </c>
      <c r="D17" s="51">
        <v>8268</v>
      </c>
      <c r="E17" s="51">
        <v>8156</v>
      </c>
      <c r="F17" s="51">
        <v>8873</v>
      </c>
      <c r="G17" s="51">
        <v>8070</v>
      </c>
      <c r="H17" s="51">
        <v>7478</v>
      </c>
      <c r="I17" s="51">
        <v>6826</v>
      </c>
      <c r="J17" s="51">
        <v>6013</v>
      </c>
      <c r="K17" s="51">
        <v>5557</v>
      </c>
      <c r="L17" s="51">
        <v>4977</v>
      </c>
      <c r="M17" s="51">
        <v>4033</v>
      </c>
      <c r="N17" s="51">
        <v>3310</v>
      </c>
      <c r="O17" s="51">
        <v>2311</v>
      </c>
      <c r="P17" s="51">
        <v>1641</v>
      </c>
      <c r="Q17" s="51">
        <v>1037</v>
      </c>
      <c r="R17" s="51">
        <v>658</v>
      </c>
      <c r="S17" s="51">
        <v>322</v>
      </c>
      <c r="T17" s="51">
        <v>119</v>
      </c>
      <c r="U17" s="51">
        <v>46</v>
      </c>
      <c r="V17" s="51">
        <v>8</v>
      </c>
      <c r="W17" s="51">
        <v>56</v>
      </c>
      <c r="X17" s="51">
        <v>8186</v>
      </c>
      <c r="Y17" s="51">
        <v>7767</v>
      </c>
      <c r="Z17" s="51">
        <v>8137</v>
      </c>
      <c r="AA17" s="51">
        <v>8032</v>
      </c>
      <c r="AB17" s="51">
        <v>9019</v>
      </c>
      <c r="AC17" s="51">
        <v>8600</v>
      </c>
      <c r="AD17" s="51">
        <v>8248</v>
      </c>
      <c r="AE17" s="51">
        <v>7750</v>
      </c>
      <c r="AF17" s="51">
        <v>6823</v>
      </c>
      <c r="AG17" s="51">
        <v>6277</v>
      </c>
      <c r="AH17" s="51">
        <v>5682</v>
      </c>
      <c r="AI17" s="51">
        <v>4532</v>
      </c>
      <c r="AJ17" s="51">
        <v>3810</v>
      </c>
      <c r="AK17" s="51">
        <v>2697</v>
      </c>
      <c r="AL17" s="51">
        <v>1911</v>
      </c>
      <c r="AM17" s="51">
        <v>1248</v>
      </c>
      <c r="AN17" s="51">
        <v>868</v>
      </c>
      <c r="AO17" s="51">
        <v>469</v>
      </c>
      <c r="AP17" s="51">
        <v>240</v>
      </c>
      <c r="AQ17" s="51">
        <v>78</v>
      </c>
      <c r="AR17" s="51">
        <v>16</v>
      </c>
      <c r="AS17" s="51">
        <v>72</v>
      </c>
    </row>
    <row r="18" spans="1:45">
      <c r="A18" t="s">
        <v>74</v>
      </c>
      <c r="B18" s="51">
        <v>940</v>
      </c>
      <c r="C18" s="51">
        <v>954</v>
      </c>
      <c r="D18" s="51">
        <v>954</v>
      </c>
      <c r="E18" s="51">
        <v>912</v>
      </c>
      <c r="F18" s="51">
        <v>829</v>
      </c>
      <c r="G18" s="51">
        <v>703</v>
      </c>
      <c r="H18" s="51">
        <v>612</v>
      </c>
      <c r="I18" s="51">
        <v>597</v>
      </c>
      <c r="J18" s="51">
        <v>608</v>
      </c>
      <c r="K18" s="51">
        <v>554</v>
      </c>
      <c r="L18" s="51">
        <v>463</v>
      </c>
      <c r="M18" s="51">
        <v>436</v>
      </c>
      <c r="N18" s="51">
        <v>333</v>
      </c>
      <c r="O18" s="51">
        <v>301</v>
      </c>
      <c r="P18" s="51">
        <v>258</v>
      </c>
      <c r="Q18" s="51">
        <v>211</v>
      </c>
      <c r="R18" s="51">
        <v>177</v>
      </c>
      <c r="S18" s="51">
        <v>98</v>
      </c>
      <c r="T18" s="51">
        <v>35</v>
      </c>
      <c r="U18" s="51">
        <v>13</v>
      </c>
      <c r="V18" s="51">
        <v>1</v>
      </c>
      <c r="W18" s="51">
        <v>2</v>
      </c>
      <c r="X18" s="51">
        <v>915</v>
      </c>
      <c r="Y18" s="51">
        <v>987</v>
      </c>
      <c r="Z18" s="51">
        <v>960</v>
      </c>
      <c r="AA18" s="51">
        <v>921</v>
      </c>
      <c r="AB18" s="51">
        <v>971</v>
      </c>
      <c r="AC18" s="51">
        <v>822</v>
      </c>
      <c r="AD18" s="51">
        <v>786</v>
      </c>
      <c r="AE18" s="51">
        <v>713</v>
      </c>
      <c r="AF18" s="51">
        <v>726</v>
      </c>
      <c r="AG18" s="51">
        <v>663</v>
      </c>
      <c r="AH18" s="51">
        <v>594</v>
      </c>
      <c r="AI18" s="51">
        <v>501</v>
      </c>
      <c r="AJ18" s="51">
        <v>412</v>
      </c>
      <c r="AK18" s="51">
        <v>337</v>
      </c>
      <c r="AL18" s="51">
        <v>287</v>
      </c>
      <c r="AM18" s="51">
        <v>210</v>
      </c>
      <c r="AN18" s="51">
        <v>184</v>
      </c>
      <c r="AO18" s="51">
        <v>93</v>
      </c>
      <c r="AP18" s="51">
        <v>38</v>
      </c>
      <c r="AQ18" s="51">
        <v>15</v>
      </c>
      <c r="AR18" s="51">
        <v>2</v>
      </c>
      <c r="AS18" s="51">
        <v>0</v>
      </c>
    </row>
    <row r="19" spans="1:45">
      <c r="A19" t="s">
        <v>76</v>
      </c>
      <c r="B19" s="51">
        <v>25788</v>
      </c>
      <c r="C19" s="51">
        <v>26187</v>
      </c>
      <c r="D19" s="51">
        <v>25683</v>
      </c>
      <c r="E19" s="51">
        <v>26026</v>
      </c>
      <c r="F19" s="51">
        <v>27620</v>
      </c>
      <c r="G19" s="51">
        <v>24569</v>
      </c>
      <c r="H19" s="51">
        <v>21794</v>
      </c>
      <c r="I19" s="51">
        <v>20756</v>
      </c>
      <c r="J19" s="51">
        <v>18693</v>
      </c>
      <c r="K19" s="51">
        <v>17675</v>
      </c>
      <c r="L19" s="51">
        <v>14748</v>
      </c>
      <c r="M19" s="51">
        <v>11625</v>
      </c>
      <c r="N19" s="51">
        <v>9708</v>
      </c>
      <c r="O19" s="51">
        <v>7391</v>
      </c>
      <c r="P19" s="51">
        <v>5192</v>
      </c>
      <c r="Q19" s="51">
        <v>3366</v>
      </c>
      <c r="R19" s="51">
        <v>2138</v>
      </c>
      <c r="S19" s="51">
        <v>1100</v>
      </c>
      <c r="T19" s="51">
        <v>458</v>
      </c>
      <c r="U19" s="51">
        <v>160</v>
      </c>
      <c r="V19" s="51">
        <v>30</v>
      </c>
      <c r="W19" s="51">
        <v>63</v>
      </c>
      <c r="X19" s="51">
        <v>25370</v>
      </c>
      <c r="Y19" s="51">
        <v>25282</v>
      </c>
      <c r="Z19" s="51">
        <v>25037</v>
      </c>
      <c r="AA19" s="51">
        <v>25168</v>
      </c>
      <c r="AB19" s="51">
        <v>26399</v>
      </c>
      <c r="AC19" s="51">
        <v>24331</v>
      </c>
      <c r="AD19" s="51">
        <v>23078</v>
      </c>
      <c r="AE19" s="51">
        <v>22366</v>
      </c>
      <c r="AF19" s="51">
        <v>21006</v>
      </c>
      <c r="AG19" s="51">
        <v>19072</v>
      </c>
      <c r="AH19" s="51">
        <v>16879</v>
      </c>
      <c r="AI19" s="51">
        <v>13194</v>
      </c>
      <c r="AJ19" s="51">
        <v>11350</v>
      </c>
      <c r="AK19" s="51">
        <v>8375</v>
      </c>
      <c r="AL19" s="51">
        <v>6054</v>
      </c>
      <c r="AM19" s="51">
        <v>3997</v>
      </c>
      <c r="AN19" s="51">
        <v>2711</v>
      </c>
      <c r="AO19" s="51">
        <v>1495</v>
      </c>
      <c r="AP19" s="51">
        <v>670</v>
      </c>
      <c r="AQ19" s="51">
        <v>243</v>
      </c>
      <c r="AR19" s="51">
        <v>42</v>
      </c>
      <c r="AS19" s="51">
        <v>64</v>
      </c>
    </row>
    <row r="20" spans="1:45">
      <c r="A20" t="s">
        <v>78</v>
      </c>
      <c r="B20" s="51">
        <v>1652</v>
      </c>
      <c r="C20" s="51">
        <v>1751</v>
      </c>
      <c r="D20" s="51">
        <v>1725</v>
      </c>
      <c r="E20" s="51">
        <v>1683</v>
      </c>
      <c r="F20" s="51">
        <v>1594</v>
      </c>
      <c r="G20" s="51">
        <v>1367</v>
      </c>
      <c r="H20" s="51">
        <v>1237</v>
      </c>
      <c r="I20" s="51">
        <v>1137</v>
      </c>
      <c r="J20" s="51">
        <v>1269</v>
      </c>
      <c r="K20" s="51">
        <v>1158</v>
      </c>
      <c r="L20" s="51">
        <v>964</v>
      </c>
      <c r="M20" s="51">
        <v>790</v>
      </c>
      <c r="N20" s="51">
        <v>734</v>
      </c>
      <c r="O20" s="51">
        <v>543</v>
      </c>
      <c r="P20" s="51">
        <v>438</v>
      </c>
      <c r="Q20" s="51">
        <v>334</v>
      </c>
      <c r="R20" s="51">
        <v>244</v>
      </c>
      <c r="S20" s="51">
        <v>141</v>
      </c>
      <c r="T20" s="51">
        <v>62</v>
      </c>
      <c r="U20" s="51">
        <v>17</v>
      </c>
      <c r="V20" s="51">
        <v>7</v>
      </c>
      <c r="W20" s="51">
        <v>0</v>
      </c>
      <c r="X20" s="51">
        <v>1620</v>
      </c>
      <c r="Y20" s="51">
        <v>1638</v>
      </c>
      <c r="Z20" s="51">
        <v>1731</v>
      </c>
      <c r="AA20" s="51">
        <v>1680</v>
      </c>
      <c r="AB20" s="51">
        <v>1646</v>
      </c>
      <c r="AC20" s="51">
        <v>1451</v>
      </c>
      <c r="AD20" s="51">
        <v>1390</v>
      </c>
      <c r="AE20" s="51">
        <v>1380</v>
      </c>
      <c r="AF20" s="51">
        <v>1403</v>
      </c>
      <c r="AG20" s="51">
        <v>1242</v>
      </c>
      <c r="AH20" s="51">
        <v>1157</v>
      </c>
      <c r="AI20" s="51">
        <v>899</v>
      </c>
      <c r="AJ20" s="51">
        <v>772</v>
      </c>
      <c r="AK20" s="51">
        <v>652</v>
      </c>
      <c r="AL20" s="51">
        <v>459</v>
      </c>
      <c r="AM20" s="51">
        <v>325</v>
      </c>
      <c r="AN20" s="51">
        <v>251</v>
      </c>
      <c r="AO20" s="51">
        <v>139</v>
      </c>
      <c r="AP20" s="51">
        <v>72</v>
      </c>
      <c r="AQ20" s="51">
        <v>23</v>
      </c>
      <c r="AR20" s="51">
        <v>4</v>
      </c>
      <c r="AS20" s="51">
        <v>1</v>
      </c>
    </row>
    <row r="21" spans="1:45">
      <c r="A21" t="s">
        <v>80</v>
      </c>
      <c r="B21" s="51">
        <v>2330</v>
      </c>
      <c r="C21" s="51">
        <v>2389</v>
      </c>
      <c r="D21" s="51">
        <v>2238</v>
      </c>
      <c r="E21" s="51">
        <v>2075</v>
      </c>
      <c r="F21" s="51">
        <v>1795</v>
      </c>
      <c r="G21" s="51">
        <v>1565</v>
      </c>
      <c r="H21" s="51">
        <v>1507</v>
      </c>
      <c r="I21" s="51">
        <v>1459</v>
      </c>
      <c r="J21" s="51">
        <v>1449</v>
      </c>
      <c r="K21" s="51">
        <v>1275</v>
      </c>
      <c r="L21" s="51">
        <v>1129</v>
      </c>
      <c r="M21" s="51">
        <v>974</v>
      </c>
      <c r="N21" s="51">
        <v>893</v>
      </c>
      <c r="O21" s="51">
        <v>756</v>
      </c>
      <c r="P21" s="51">
        <v>588</v>
      </c>
      <c r="Q21" s="51">
        <v>506</v>
      </c>
      <c r="R21" s="51">
        <v>317</v>
      </c>
      <c r="S21" s="51">
        <v>237</v>
      </c>
      <c r="T21" s="51">
        <v>91</v>
      </c>
      <c r="U21" s="51">
        <v>32</v>
      </c>
      <c r="V21" s="51">
        <v>9</v>
      </c>
      <c r="W21" s="51">
        <v>0</v>
      </c>
      <c r="X21" s="51">
        <v>2317</v>
      </c>
      <c r="Y21" s="51">
        <v>2231</v>
      </c>
      <c r="Z21" s="51">
        <v>2358</v>
      </c>
      <c r="AA21" s="51">
        <v>2130</v>
      </c>
      <c r="AB21" s="51">
        <v>2113</v>
      </c>
      <c r="AC21" s="51">
        <v>2007</v>
      </c>
      <c r="AD21" s="51">
        <v>1996</v>
      </c>
      <c r="AE21" s="51">
        <v>1732</v>
      </c>
      <c r="AF21" s="51">
        <v>1528</v>
      </c>
      <c r="AG21" s="51">
        <v>1411</v>
      </c>
      <c r="AH21" s="51">
        <v>1289</v>
      </c>
      <c r="AI21" s="51">
        <v>1117</v>
      </c>
      <c r="AJ21" s="51">
        <v>958</v>
      </c>
      <c r="AK21" s="51">
        <v>839</v>
      </c>
      <c r="AL21" s="51">
        <v>600</v>
      </c>
      <c r="AM21" s="51">
        <v>479</v>
      </c>
      <c r="AN21" s="51">
        <v>389</v>
      </c>
      <c r="AO21" s="51">
        <v>254</v>
      </c>
      <c r="AP21" s="51">
        <v>103</v>
      </c>
      <c r="AQ21" s="51">
        <v>47</v>
      </c>
      <c r="AR21" s="51">
        <v>5</v>
      </c>
      <c r="AS21" s="51">
        <v>0</v>
      </c>
    </row>
    <row r="22" spans="1:45">
      <c r="A22" t="s">
        <v>82</v>
      </c>
      <c r="B22" s="51">
        <v>74723</v>
      </c>
      <c r="C22" s="51">
        <v>76273</v>
      </c>
      <c r="D22" s="51">
        <v>76412</v>
      </c>
      <c r="E22" s="51">
        <v>78597</v>
      </c>
      <c r="F22" s="51">
        <v>78089</v>
      </c>
      <c r="G22" s="51">
        <v>72913</v>
      </c>
      <c r="H22" s="51">
        <v>65110</v>
      </c>
      <c r="I22" s="51">
        <v>62845</v>
      </c>
      <c r="J22" s="51">
        <v>56730</v>
      </c>
      <c r="K22" s="51">
        <v>50851</v>
      </c>
      <c r="L22" s="51">
        <v>43358</v>
      </c>
      <c r="M22" s="51">
        <v>32557</v>
      </c>
      <c r="N22" s="51">
        <v>26933</v>
      </c>
      <c r="O22" s="51">
        <v>18747</v>
      </c>
      <c r="P22" s="51">
        <v>13353</v>
      </c>
      <c r="Q22" s="51">
        <v>8431</v>
      </c>
      <c r="R22" s="51">
        <v>4842</v>
      </c>
      <c r="S22" s="51">
        <v>2450</v>
      </c>
      <c r="T22" s="51">
        <v>1024</v>
      </c>
      <c r="U22" s="51">
        <v>313</v>
      </c>
      <c r="V22" s="51">
        <v>38</v>
      </c>
      <c r="W22" s="51">
        <v>2084</v>
      </c>
      <c r="X22" s="51">
        <v>72511</v>
      </c>
      <c r="Y22" s="51">
        <v>73884</v>
      </c>
      <c r="Z22" s="51">
        <v>73936</v>
      </c>
      <c r="AA22" s="51">
        <v>76643</v>
      </c>
      <c r="AB22" s="51">
        <v>77035</v>
      </c>
      <c r="AC22" s="51">
        <v>74596</v>
      </c>
      <c r="AD22" s="51">
        <v>68638</v>
      </c>
      <c r="AE22" s="51">
        <v>66349</v>
      </c>
      <c r="AF22" s="51">
        <v>60731</v>
      </c>
      <c r="AG22" s="51">
        <v>54842</v>
      </c>
      <c r="AH22" s="51">
        <v>47500</v>
      </c>
      <c r="AI22" s="51">
        <v>36280</v>
      </c>
      <c r="AJ22" s="51">
        <v>30346</v>
      </c>
      <c r="AK22" s="51">
        <v>21651</v>
      </c>
      <c r="AL22" s="51">
        <v>15388</v>
      </c>
      <c r="AM22" s="51">
        <v>9896</v>
      </c>
      <c r="AN22" s="51">
        <v>6380</v>
      </c>
      <c r="AO22" s="51">
        <v>3547</v>
      </c>
      <c r="AP22" s="51">
        <v>1644</v>
      </c>
      <c r="AQ22" s="51">
        <v>582</v>
      </c>
      <c r="AR22" s="51">
        <v>84</v>
      </c>
      <c r="AS22" s="51">
        <v>2079</v>
      </c>
    </row>
    <row r="23" spans="1:45">
      <c r="A23" t="s">
        <v>84</v>
      </c>
      <c r="B23" s="51">
        <v>1480</v>
      </c>
      <c r="C23" s="51">
        <v>1689</v>
      </c>
      <c r="D23" s="51">
        <v>1815</v>
      </c>
      <c r="E23" s="51">
        <v>1886</v>
      </c>
      <c r="F23" s="51">
        <v>1656</v>
      </c>
      <c r="G23" s="51">
        <v>1505</v>
      </c>
      <c r="H23" s="51">
        <v>1598</v>
      </c>
      <c r="I23" s="51">
        <v>1784</v>
      </c>
      <c r="J23" s="51">
        <v>1716</v>
      </c>
      <c r="K23" s="51">
        <v>1609</v>
      </c>
      <c r="L23" s="51">
        <v>1271</v>
      </c>
      <c r="M23" s="51">
        <v>1081</v>
      </c>
      <c r="N23" s="51">
        <v>1011</v>
      </c>
      <c r="O23" s="51">
        <v>826</v>
      </c>
      <c r="P23" s="51">
        <v>681</v>
      </c>
      <c r="Q23" s="51">
        <v>480</v>
      </c>
      <c r="R23" s="51">
        <v>335</v>
      </c>
      <c r="S23" s="51">
        <v>183</v>
      </c>
      <c r="T23" s="51">
        <v>67</v>
      </c>
      <c r="U23" s="51">
        <v>28</v>
      </c>
      <c r="V23" s="51">
        <v>1</v>
      </c>
      <c r="W23" s="51">
        <v>0</v>
      </c>
      <c r="X23" s="51">
        <v>1415</v>
      </c>
      <c r="Y23" s="51">
        <v>1568</v>
      </c>
      <c r="Z23" s="51">
        <v>1750</v>
      </c>
      <c r="AA23" s="51">
        <v>1764</v>
      </c>
      <c r="AB23" s="51">
        <v>1657</v>
      </c>
      <c r="AC23" s="51">
        <v>1708</v>
      </c>
      <c r="AD23" s="51">
        <v>1844</v>
      </c>
      <c r="AE23" s="51">
        <v>1930</v>
      </c>
      <c r="AF23" s="51">
        <v>1862</v>
      </c>
      <c r="AG23" s="51">
        <v>1766</v>
      </c>
      <c r="AH23" s="51">
        <v>1639</v>
      </c>
      <c r="AI23" s="51">
        <v>1249</v>
      </c>
      <c r="AJ23" s="51">
        <v>1221</v>
      </c>
      <c r="AK23" s="51">
        <v>992</v>
      </c>
      <c r="AL23" s="51">
        <v>808</v>
      </c>
      <c r="AM23" s="51">
        <v>553</v>
      </c>
      <c r="AN23" s="51">
        <v>417</v>
      </c>
      <c r="AO23" s="51">
        <v>233</v>
      </c>
      <c r="AP23" s="51">
        <v>133</v>
      </c>
      <c r="AQ23" s="51">
        <v>41</v>
      </c>
      <c r="AR23" s="51">
        <v>9</v>
      </c>
      <c r="AS23" s="51">
        <v>0</v>
      </c>
    </row>
    <row r="24" spans="1:45">
      <c r="A24" t="s">
        <v>85</v>
      </c>
      <c r="B24" s="51">
        <v>1368</v>
      </c>
      <c r="C24" s="51">
        <v>1296</v>
      </c>
      <c r="D24" s="51">
        <v>1223</v>
      </c>
      <c r="E24" s="51">
        <v>1251</v>
      </c>
      <c r="F24" s="51">
        <v>1080</v>
      </c>
      <c r="G24" s="51">
        <v>1177</v>
      </c>
      <c r="H24" s="51">
        <v>1158</v>
      </c>
      <c r="I24" s="51">
        <v>984</v>
      </c>
      <c r="J24" s="51">
        <v>848</v>
      </c>
      <c r="K24" s="51">
        <v>724</v>
      </c>
      <c r="L24" s="51">
        <v>579</v>
      </c>
      <c r="M24" s="51">
        <v>440</v>
      </c>
      <c r="N24" s="51">
        <v>380</v>
      </c>
      <c r="O24" s="51">
        <v>308</v>
      </c>
      <c r="P24" s="51">
        <v>237</v>
      </c>
      <c r="Q24" s="51">
        <v>206</v>
      </c>
      <c r="R24" s="51">
        <v>114</v>
      </c>
      <c r="S24" s="51">
        <v>75</v>
      </c>
      <c r="T24" s="51">
        <v>31</v>
      </c>
      <c r="U24" s="51">
        <v>20</v>
      </c>
      <c r="V24" s="51">
        <v>2</v>
      </c>
      <c r="W24" s="51">
        <v>1</v>
      </c>
      <c r="X24" s="51">
        <v>1290</v>
      </c>
      <c r="Y24" s="51">
        <v>1228</v>
      </c>
      <c r="Z24" s="51">
        <v>1234</v>
      </c>
      <c r="AA24" s="51">
        <v>1317</v>
      </c>
      <c r="AB24" s="51">
        <v>1206</v>
      </c>
      <c r="AC24" s="51">
        <v>1101</v>
      </c>
      <c r="AD24" s="51">
        <v>955</v>
      </c>
      <c r="AE24" s="51">
        <v>864</v>
      </c>
      <c r="AF24" s="51">
        <v>720</v>
      </c>
      <c r="AG24" s="51">
        <v>573</v>
      </c>
      <c r="AH24" s="51">
        <v>536</v>
      </c>
      <c r="AI24" s="51">
        <v>441</v>
      </c>
      <c r="AJ24" s="51">
        <v>379</v>
      </c>
      <c r="AK24" s="51">
        <v>296</v>
      </c>
      <c r="AL24" s="51">
        <v>279</v>
      </c>
      <c r="AM24" s="51">
        <v>183</v>
      </c>
      <c r="AN24" s="51">
        <v>141</v>
      </c>
      <c r="AO24" s="51">
        <v>64</v>
      </c>
      <c r="AP24" s="51">
        <v>48</v>
      </c>
      <c r="AQ24" s="51">
        <v>25</v>
      </c>
      <c r="AR24" s="51">
        <v>1</v>
      </c>
      <c r="AS24" s="51">
        <v>0</v>
      </c>
    </row>
    <row r="25" spans="1:45">
      <c r="A25" t="s">
        <v>86</v>
      </c>
      <c r="B25" s="51">
        <v>7026</v>
      </c>
      <c r="C25" s="51">
        <v>7041</v>
      </c>
      <c r="D25" s="51">
        <v>7116</v>
      </c>
      <c r="E25" s="51">
        <v>6768</v>
      </c>
      <c r="F25" s="51">
        <v>6410</v>
      </c>
      <c r="G25" s="51">
        <v>5562</v>
      </c>
      <c r="H25" s="51">
        <v>4891</v>
      </c>
      <c r="I25" s="51">
        <v>4483</v>
      </c>
      <c r="J25" s="51">
        <v>4615</v>
      </c>
      <c r="K25" s="51">
        <v>4275</v>
      </c>
      <c r="L25" s="51">
        <v>3549</v>
      </c>
      <c r="M25" s="51">
        <v>2918</v>
      </c>
      <c r="N25" s="51">
        <v>2575</v>
      </c>
      <c r="O25" s="51">
        <v>2120</v>
      </c>
      <c r="P25" s="51">
        <v>1868</v>
      </c>
      <c r="Q25" s="51">
        <v>1372</v>
      </c>
      <c r="R25" s="51">
        <v>918</v>
      </c>
      <c r="S25" s="51">
        <v>534</v>
      </c>
      <c r="T25" s="51">
        <v>240</v>
      </c>
      <c r="U25" s="51">
        <v>103</v>
      </c>
      <c r="V25" s="51">
        <v>11</v>
      </c>
      <c r="W25" s="51">
        <v>22</v>
      </c>
      <c r="X25" s="51">
        <v>6789</v>
      </c>
      <c r="Y25" s="51">
        <v>6935</v>
      </c>
      <c r="Z25" s="51">
        <v>6811</v>
      </c>
      <c r="AA25" s="51">
        <v>6823</v>
      </c>
      <c r="AB25" s="51">
        <v>6645</v>
      </c>
      <c r="AC25" s="51">
        <v>6145</v>
      </c>
      <c r="AD25" s="51">
        <v>5893</v>
      </c>
      <c r="AE25" s="51">
        <v>5387</v>
      </c>
      <c r="AF25" s="51">
        <v>5292</v>
      </c>
      <c r="AG25" s="51">
        <v>4704</v>
      </c>
      <c r="AH25" s="51">
        <v>4275</v>
      </c>
      <c r="AI25" s="51">
        <v>3476</v>
      </c>
      <c r="AJ25" s="51">
        <v>3081</v>
      </c>
      <c r="AK25" s="51">
        <v>2572</v>
      </c>
      <c r="AL25" s="51">
        <v>2103</v>
      </c>
      <c r="AM25" s="51">
        <v>1450</v>
      </c>
      <c r="AN25" s="51">
        <v>1064</v>
      </c>
      <c r="AO25" s="51">
        <v>641</v>
      </c>
      <c r="AP25" s="51">
        <v>304</v>
      </c>
      <c r="AQ25" s="51">
        <v>116</v>
      </c>
      <c r="AR25" s="51">
        <v>15</v>
      </c>
      <c r="AS25" s="51">
        <v>22</v>
      </c>
    </row>
    <row r="26" spans="1:45">
      <c r="A26" t="s">
        <v>87</v>
      </c>
      <c r="B26" s="51">
        <v>507</v>
      </c>
      <c r="C26" s="51">
        <v>578</v>
      </c>
      <c r="D26" s="51">
        <v>564</v>
      </c>
      <c r="E26" s="51">
        <v>523</v>
      </c>
      <c r="F26" s="51">
        <v>489</v>
      </c>
      <c r="G26" s="51">
        <v>404</v>
      </c>
      <c r="H26" s="51">
        <v>404</v>
      </c>
      <c r="I26" s="51">
        <v>427</v>
      </c>
      <c r="J26" s="51">
        <v>371</v>
      </c>
      <c r="K26" s="51">
        <v>328</v>
      </c>
      <c r="L26" s="51">
        <v>281</v>
      </c>
      <c r="M26" s="51">
        <v>252</v>
      </c>
      <c r="N26" s="51">
        <v>192</v>
      </c>
      <c r="O26" s="51">
        <v>162</v>
      </c>
      <c r="P26" s="51">
        <v>150</v>
      </c>
      <c r="Q26" s="51">
        <v>115</v>
      </c>
      <c r="R26" s="51">
        <v>95</v>
      </c>
      <c r="S26" s="51">
        <v>34</v>
      </c>
      <c r="T26" s="51">
        <v>25</v>
      </c>
      <c r="U26" s="51">
        <v>10</v>
      </c>
      <c r="V26" s="51">
        <v>0</v>
      </c>
      <c r="W26" s="51">
        <v>10</v>
      </c>
      <c r="X26" s="51">
        <v>540</v>
      </c>
      <c r="Y26" s="51">
        <v>544</v>
      </c>
      <c r="Z26" s="51">
        <v>537</v>
      </c>
      <c r="AA26" s="51">
        <v>508</v>
      </c>
      <c r="AB26" s="51">
        <v>510</v>
      </c>
      <c r="AC26" s="51">
        <v>507</v>
      </c>
      <c r="AD26" s="51">
        <v>468</v>
      </c>
      <c r="AE26" s="51">
        <v>455</v>
      </c>
      <c r="AF26" s="51">
        <v>451</v>
      </c>
      <c r="AG26" s="51">
        <v>355</v>
      </c>
      <c r="AH26" s="51">
        <v>353</v>
      </c>
      <c r="AI26" s="51">
        <v>284</v>
      </c>
      <c r="AJ26" s="51">
        <v>252</v>
      </c>
      <c r="AK26" s="51">
        <v>218</v>
      </c>
      <c r="AL26" s="51">
        <v>171</v>
      </c>
      <c r="AM26" s="51">
        <v>117</v>
      </c>
      <c r="AN26" s="51">
        <v>108</v>
      </c>
      <c r="AO26" s="51">
        <v>51</v>
      </c>
      <c r="AP26" s="51">
        <v>32</v>
      </c>
      <c r="AQ26" s="51">
        <v>10</v>
      </c>
      <c r="AR26" s="51">
        <v>0</v>
      </c>
      <c r="AS26" s="51">
        <v>11</v>
      </c>
    </row>
    <row r="27" spans="1:45">
      <c r="A27" t="s">
        <v>88</v>
      </c>
      <c r="B27" s="51">
        <v>4064</v>
      </c>
      <c r="C27" s="51">
        <v>4307</v>
      </c>
      <c r="D27" s="51">
        <v>4162</v>
      </c>
      <c r="E27" s="51">
        <v>4143</v>
      </c>
      <c r="F27" s="51">
        <v>3980</v>
      </c>
      <c r="G27" s="51">
        <v>3351</v>
      </c>
      <c r="H27" s="51">
        <v>2993</v>
      </c>
      <c r="I27" s="51">
        <v>2932</v>
      </c>
      <c r="J27" s="51">
        <v>2762</v>
      </c>
      <c r="K27" s="51">
        <v>2251</v>
      </c>
      <c r="L27" s="51">
        <v>1750</v>
      </c>
      <c r="M27" s="51">
        <v>1272</v>
      </c>
      <c r="N27" s="51">
        <v>1039</v>
      </c>
      <c r="O27" s="51">
        <v>780</v>
      </c>
      <c r="P27" s="51">
        <v>583</v>
      </c>
      <c r="Q27" s="51">
        <v>403</v>
      </c>
      <c r="R27" s="51">
        <v>215</v>
      </c>
      <c r="S27" s="51">
        <v>127</v>
      </c>
      <c r="T27" s="51">
        <v>67</v>
      </c>
      <c r="U27" s="51">
        <v>22</v>
      </c>
      <c r="V27" s="51">
        <v>2</v>
      </c>
      <c r="W27" s="51">
        <v>129</v>
      </c>
      <c r="X27" s="51">
        <v>3991</v>
      </c>
      <c r="Y27" s="51">
        <v>4172</v>
      </c>
      <c r="Z27" s="51">
        <v>4065</v>
      </c>
      <c r="AA27" s="51">
        <v>4025</v>
      </c>
      <c r="AB27" s="51">
        <v>3967</v>
      </c>
      <c r="AC27" s="51">
        <v>3431</v>
      </c>
      <c r="AD27" s="51">
        <v>3249</v>
      </c>
      <c r="AE27" s="51">
        <v>3293</v>
      </c>
      <c r="AF27" s="51">
        <v>2912</v>
      </c>
      <c r="AG27" s="51">
        <v>2327</v>
      </c>
      <c r="AH27" s="51">
        <v>1912</v>
      </c>
      <c r="AI27" s="51">
        <v>1443</v>
      </c>
      <c r="AJ27" s="51">
        <v>1151</v>
      </c>
      <c r="AK27" s="51">
        <v>892</v>
      </c>
      <c r="AL27" s="51">
        <v>589</v>
      </c>
      <c r="AM27" s="51">
        <v>424</v>
      </c>
      <c r="AN27" s="51">
        <v>280</v>
      </c>
      <c r="AO27" s="51">
        <v>157</v>
      </c>
      <c r="AP27" s="51">
        <v>66</v>
      </c>
      <c r="AQ27" s="51">
        <v>31</v>
      </c>
      <c r="AR27" s="51">
        <v>4</v>
      </c>
      <c r="AS27" s="51">
        <v>127</v>
      </c>
    </row>
    <row r="28" spans="1:45">
      <c r="A28" t="s">
        <v>89</v>
      </c>
      <c r="B28" s="51">
        <v>3437</v>
      </c>
      <c r="C28" s="51">
        <v>3282</v>
      </c>
      <c r="D28" s="51">
        <v>3122</v>
      </c>
      <c r="E28" s="51">
        <v>3017</v>
      </c>
      <c r="F28" s="51">
        <v>2924</v>
      </c>
      <c r="G28" s="51">
        <v>2728</v>
      </c>
      <c r="H28" s="51">
        <v>2282</v>
      </c>
      <c r="I28" s="51">
        <v>2061</v>
      </c>
      <c r="J28" s="51">
        <v>1873</v>
      </c>
      <c r="K28" s="51">
        <v>1718</v>
      </c>
      <c r="L28" s="51">
        <v>1341</v>
      </c>
      <c r="M28" s="51">
        <v>1121</v>
      </c>
      <c r="N28" s="51">
        <v>959</v>
      </c>
      <c r="O28" s="51">
        <v>781</v>
      </c>
      <c r="P28" s="51">
        <v>598</v>
      </c>
      <c r="Q28" s="51">
        <v>441</v>
      </c>
      <c r="R28" s="51">
        <v>273</v>
      </c>
      <c r="S28" s="51">
        <v>183</v>
      </c>
      <c r="T28" s="51">
        <v>86</v>
      </c>
      <c r="U28" s="51">
        <v>25</v>
      </c>
      <c r="V28" s="51">
        <v>0</v>
      </c>
      <c r="W28" s="51">
        <v>1</v>
      </c>
      <c r="X28" s="51">
        <v>3297</v>
      </c>
      <c r="Y28" s="51">
        <v>3207</v>
      </c>
      <c r="Z28" s="51">
        <v>2989</v>
      </c>
      <c r="AA28" s="51">
        <v>2988</v>
      </c>
      <c r="AB28" s="51">
        <v>2988</v>
      </c>
      <c r="AC28" s="51">
        <v>2794</v>
      </c>
      <c r="AD28" s="51">
        <v>2564</v>
      </c>
      <c r="AE28" s="51">
        <v>2259</v>
      </c>
      <c r="AF28" s="51">
        <v>2069</v>
      </c>
      <c r="AG28" s="51">
        <v>1788</v>
      </c>
      <c r="AH28" s="51">
        <v>1554</v>
      </c>
      <c r="AI28" s="51">
        <v>1230</v>
      </c>
      <c r="AJ28" s="51">
        <v>1073</v>
      </c>
      <c r="AK28" s="51">
        <v>854</v>
      </c>
      <c r="AL28" s="51">
        <v>676</v>
      </c>
      <c r="AM28" s="51">
        <v>477</v>
      </c>
      <c r="AN28" s="51">
        <v>332</v>
      </c>
      <c r="AO28" s="51">
        <v>220</v>
      </c>
      <c r="AP28" s="51">
        <v>110</v>
      </c>
      <c r="AQ28" s="51">
        <v>37</v>
      </c>
      <c r="AR28" s="51">
        <v>7</v>
      </c>
      <c r="AS28" s="51">
        <v>0</v>
      </c>
    </row>
    <row r="29" spans="1:45">
      <c r="A29" t="s">
        <v>90</v>
      </c>
      <c r="B29" s="51">
        <v>10675</v>
      </c>
      <c r="C29" s="51">
        <v>10866</v>
      </c>
      <c r="D29" s="51">
        <v>11392</v>
      </c>
      <c r="E29" s="51">
        <v>11562</v>
      </c>
      <c r="F29" s="51">
        <v>11115</v>
      </c>
      <c r="G29" s="51">
        <v>9997</v>
      </c>
      <c r="H29" s="51">
        <v>9607</v>
      </c>
      <c r="I29" s="51">
        <v>9068</v>
      </c>
      <c r="J29" s="51">
        <v>8980</v>
      </c>
      <c r="K29" s="51">
        <v>8668</v>
      </c>
      <c r="L29" s="51">
        <v>7427</v>
      </c>
      <c r="M29" s="51">
        <v>6227</v>
      </c>
      <c r="N29" s="51">
        <v>5272</v>
      </c>
      <c r="O29" s="51">
        <v>4142</v>
      </c>
      <c r="P29" s="51">
        <v>2951</v>
      </c>
      <c r="Q29" s="51">
        <v>1962</v>
      </c>
      <c r="R29" s="51">
        <v>1230</v>
      </c>
      <c r="S29" s="51">
        <v>718</v>
      </c>
      <c r="T29" s="51">
        <v>260</v>
      </c>
      <c r="U29" s="51">
        <v>87</v>
      </c>
      <c r="V29" s="51">
        <v>12</v>
      </c>
      <c r="W29" s="51">
        <v>60</v>
      </c>
      <c r="X29" s="51">
        <v>10472</v>
      </c>
      <c r="Y29" s="51">
        <v>10627</v>
      </c>
      <c r="Z29" s="51">
        <v>11008</v>
      </c>
      <c r="AA29" s="51">
        <v>11318</v>
      </c>
      <c r="AB29" s="51">
        <v>11335</v>
      </c>
      <c r="AC29" s="51">
        <v>10539</v>
      </c>
      <c r="AD29" s="51">
        <v>10575</v>
      </c>
      <c r="AE29" s="51">
        <v>10318</v>
      </c>
      <c r="AF29" s="51">
        <v>10261</v>
      </c>
      <c r="AG29" s="51">
        <v>9592</v>
      </c>
      <c r="AH29" s="51">
        <v>8811</v>
      </c>
      <c r="AI29" s="51">
        <v>7073</v>
      </c>
      <c r="AJ29" s="51">
        <v>6121</v>
      </c>
      <c r="AK29" s="51">
        <v>4620</v>
      </c>
      <c r="AL29" s="51">
        <v>3357</v>
      </c>
      <c r="AM29" s="51">
        <v>2223</v>
      </c>
      <c r="AN29" s="51">
        <v>1478</v>
      </c>
      <c r="AO29" s="51">
        <v>792</v>
      </c>
      <c r="AP29" s="51">
        <v>390</v>
      </c>
      <c r="AQ29" s="51">
        <v>154</v>
      </c>
      <c r="AR29" s="51">
        <v>14</v>
      </c>
      <c r="AS29" s="51">
        <v>61</v>
      </c>
    </row>
    <row r="30" spans="1:45">
      <c r="A30" t="s">
        <v>91</v>
      </c>
      <c r="B30" s="51">
        <v>3465</v>
      </c>
      <c r="C30" s="51">
        <v>3840</v>
      </c>
      <c r="D30" s="51">
        <v>3953</v>
      </c>
      <c r="E30" s="51">
        <v>3826</v>
      </c>
      <c r="F30" s="51">
        <v>3690</v>
      </c>
      <c r="G30" s="51">
        <v>3119</v>
      </c>
      <c r="H30" s="51">
        <v>3002</v>
      </c>
      <c r="I30" s="51">
        <v>2823</v>
      </c>
      <c r="J30" s="51">
        <v>2856</v>
      </c>
      <c r="K30" s="51">
        <v>2806</v>
      </c>
      <c r="L30" s="51">
        <v>2518</v>
      </c>
      <c r="M30" s="51">
        <v>2119</v>
      </c>
      <c r="N30" s="51">
        <v>1861</v>
      </c>
      <c r="O30" s="51">
        <v>1619</v>
      </c>
      <c r="P30" s="51">
        <v>1348</v>
      </c>
      <c r="Q30" s="51">
        <v>1051</v>
      </c>
      <c r="R30" s="51">
        <v>767</v>
      </c>
      <c r="S30" s="51">
        <v>483</v>
      </c>
      <c r="T30" s="51">
        <v>197</v>
      </c>
      <c r="U30" s="51">
        <v>68</v>
      </c>
      <c r="V30" s="51">
        <v>6</v>
      </c>
      <c r="W30" s="51">
        <v>30</v>
      </c>
      <c r="X30" s="51">
        <v>3333</v>
      </c>
      <c r="Y30" s="51">
        <v>3799</v>
      </c>
      <c r="Z30" s="51">
        <v>3831</v>
      </c>
      <c r="AA30" s="51">
        <v>3677</v>
      </c>
      <c r="AB30" s="51">
        <v>3764</v>
      </c>
      <c r="AC30" s="51">
        <v>3626</v>
      </c>
      <c r="AD30" s="51">
        <v>3513</v>
      </c>
      <c r="AE30" s="51">
        <v>3195</v>
      </c>
      <c r="AF30" s="51">
        <v>3264</v>
      </c>
      <c r="AG30" s="51">
        <v>2947</v>
      </c>
      <c r="AH30" s="51">
        <v>2872</v>
      </c>
      <c r="AI30" s="51">
        <v>2380</v>
      </c>
      <c r="AJ30" s="51">
        <v>2288</v>
      </c>
      <c r="AK30" s="51">
        <v>1875</v>
      </c>
      <c r="AL30" s="51">
        <v>1458</v>
      </c>
      <c r="AM30" s="51">
        <v>1063</v>
      </c>
      <c r="AN30" s="51">
        <v>881</v>
      </c>
      <c r="AO30" s="51">
        <v>514</v>
      </c>
      <c r="AP30" s="51">
        <v>263</v>
      </c>
      <c r="AQ30" s="51">
        <v>83</v>
      </c>
      <c r="AR30" s="51">
        <v>22</v>
      </c>
      <c r="AS30" s="51">
        <v>31</v>
      </c>
    </row>
    <row r="31" spans="1:45">
      <c r="A31" t="s">
        <v>92</v>
      </c>
      <c r="B31" s="51">
        <v>2056</v>
      </c>
      <c r="C31" s="51">
        <v>2042</v>
      </c>
      <c r="D31" s="51">
        <v>2058</v>
      </c>
      <c r="E31" s="51">
        <v>2108</v>
      </c>
      <c r="F31" s="51">
        <v>1766</v>
      </c>
      <c r="G31" s="51">
        <v>1482</v>
      </c>
      <c r="H31" s="51">
        <v>1233</v>
      </c>
      <c r="I31" s="51">
        <v>1144</v>
      </c>
      <c r="J31" s="51">
        <v>995</v>
      </c>
      <c r="K31" s="51">
        <v>927</v>
      </c>
      <c r="L31" s="51">
        <v>829</v>
      </c>
      <c r="M31" s="51">
        <v>592</v>
      </c>
      <c r="N31" s="51">
        <v>551</v>
      </c>
      <c r="O31" s="51">
        <v>436</v>
      </c>
      <c r="P31" s="51">
        <v>372</v>
      </c>
      <c r="Q31" s="51">
        <v>252</v>
      </c>
      <c r="R31" s="51">
        <v>186</v>
      </c>
      <c r="S31" s="51">
        <v>125</v>
      </c>
      <c r="T31" s="51">
        <v>56</v>
      </c>
      <c r="U31" s="51">
        <v>27</v>
      </c>
      <c r="V31" s="51">
        <v>1</v>
      </c>
      <c r="W31" s="51">
        <v>7</v>
      </c>
      <c r="X31" s="51">
        <v>2040</v>
      </c>
      <c r="Y31" s="51">
        <v>2000</v>
      </c>
      <c r="Z31" s="51">
        <v>1996</v>
      </c>
      <c r="AA31" s="51">
        <v>2167</v>
      </c>
      <c r="AB31" s="51">
        <v>2056</v>
      </c>
      <c r="AC31" s="51">
        <v>1890</v>
      </c>
      <c r="AD31" s="51">
        <v>1687</v>
      </c>
      <c r="AE31" s="51">
        <v>1441</v>
      </c>
      <c r="AF31" s="51">
        <v>1253</v>
      </c>
      <c r="AG31" s="51">
        <v>1136</v>
      </c>
      <c r="AH31" s="51">
        <v>959</v>
      </c>
      <c r="AI31" s="51">
        <v>777</v>
      </c>
      <c r="AJ31" s="51">
        <v>675</v>
      </c>
      <c r="AK31" s="51">
        <v>533</v>
      </c>
      <c r="AL31" s="51">
        <v>401</v>
      </c>
      <c r="AM31" s="51">
        <v>292</v>
      </c>
      <c r="AN31" s="51">
        <v>233</v>
      </c>
      <c r="AO31" s="51">
        <v>141</v>
      </c>
      <c r="AP31" s="51">
        <v>88</v>
      </c>
      <c r="AQ31" s="51">
        <v>35</v>
      </c>
      <c r="AR31" s="51">
        <v>2</v>
      </c>
      <c r="AS31" s="51">
        <v>7</v>
      </c>
    </row>
    <row r="32" spans="1:45">
      <c r="A32" t="s">
        <v>93</v>
      </c>
      <c r="B32" s="51">
        <v>6592</v>
      </c>
      <c r="C32" s="51">
        <v>6481</v>
      </c>
      <c r="D32" s="51">
        <v>6206</v>
      </c>
      <c r="E32" s="51">
        <v>5991</v>
      </c>
      <c r="F32" s="51">
        <v>4944</v>
      </c>
      <c r="G32" s="51">
        <v>4551</v>
      </c>
      <c r="H32" s="51">
        <v>3932</v>
      </c>
      <c r="I32" s="51">
        <v>3385</v>
      </c>
      <c r="J32" s="51">
        <v>3167</v>
      </c>
      <c r="K32" s="51">
        <v>2770</v>
      </c>
      <c r="L32" s="51">
        <v>2284</v>
      </c>
      <c r="M32" s="51">
        <v>1966</v>
      </c>
      <c r="N32" s="51">
        <v>1580</v>
      </c>
      <c r="O32" s="51">
        <v>1400</v>
      </c>
      <c r="P32" s="51">
        <v>971</v>
      </c>
      <c r="Q32" s="51">
        <v>729</v>
      </c>
      <c r="R32" s="51">
        <v>545</v>
      </c>
      <c r="S32" s="51">
        <v>323</v>
      </c>
      <c r="T32" s="51">
        <v>149</v>
      </c>
      <c r="U32" s="51">
        <v>61</v>
      </c>
      <c r="V32" s="51">
        <v>5</v>
      </c>
      <c r="W32" s="51">
        <v>55</v>
      </c>
      <c r="X32" s="51">
        <v>6374</v>
      </c>
      <c r="Y32" s="51">
        <v>6221</v>
      </c>
      <c r="Z32" s="51">
        <v>6021</v>
      </c>
      <c r="AA32" s="51">
        <v>5955</v>
      </c>
      <c r="AB32" s="51">
        <v>5702</v>
      </c>
      <c r="AC32" s="51">
        <v>5431</v>
      </c>
      <c r="AD32" s="51">
        <v>4603</v>
      </c>
      <c r="AE32" s="51">
        <v>3838</v>
      </c>
      <c r="AF32" s="51">
        <v>3509</v>
      </c>
      <c r="AG32" s="51">
        <v>3007</v>
      </c>
      <c r="AH32" s="51">
        <v>2719</v>
      </c>
      <c r="AI32" s="51">
        <v>2081</v>
      </c>
      <c r="AJ32" s="51">
        <v>1789</v>
      </c>
      <c r="AK32" s="51">
        <v>1365</v>
      </c>
      <c r="AL32" s="51">
        <v>988</v>
      </c>
      <c r="AM32" s="51">
        <v>803</v>
      </c>
      <c r="AN32" s="51">
        <v>575</v>
      </c>
      <c r="AO32" s="51">
        <v>424</v>
      </c>
      <c r="AP32" s="51">
        <v>170</v>
      </c>
      <c r="AQ32" s="51">
        <v>69</v>
      </c>
      <c r="AR32" s="51">
        <v>6</v>
      </c>
      <c r="AS32" s="51">
        <v>56</v>
      </c>
    </row>
    <row r="33" spans="1:45">
      <c r="A33" t="s">
        <v>94</v>
      </c>
      <c r="B33" s="51">
        <v>6356</v>
      </c>
      <c r="C33" s="51">
        <v>6239</v>
      </c>
      <c r="D33" s="51">
        <v>6116</v>
      </c>
      <c r="E33" s="51">
        <v>6118</v>
      </c>
      <c r="F33" s="51">
        <v>5963</v>
      </c>
      <c r="G33" s="51">
        <v>5271</v>
      </c>
      <c r="H33" s="51">
        <v>4677</v>
      </c>
      <c r="I33" s="51">
        <v>4461</v>
      </c>
      <c r="J33" s="51">
        <v>4118</v>
      </c>
      <c r="K33" s="51">
        <v>3500</v>
      </c>
      <c r="L33" s="51">
        <v>2857</v>
      </c>
      <c r="M33" s="51">
        <v>2259</v>
      </c>
      <c r="N33" s="51">
        <v>1895</v>
      </c>
      <c r="O33" s="51">
        <v>1481</v>
      </c>
      <c r="P33" s="51">
        <v>1058</v>
      </c>
      <c r="Q33" s="51">
        <v>733</v>
      </c>
      <c r="R33" s="51">
        <v>421</v>
      </c>
      <c r="S33" s="51">
        <v>265</v>
      </c>
      <c r="T33" s="51">
        <v>101</v>
      </c>
      <c r="U33" s="51">
        <v>30</v>
      </c>
      <c r="V33" s="51">
        <v>3</v>
      </c>
      <c r="W33" s="51">
        <v>60</v>
      </c>
      <c r="X33" s="51">
        <v>6246</v>
      </c>
      <c r="Y33" s="51">
        <v>6017</v>
      </c>
      <c r="Z33" s="51">
        <v>5998</v>
      </c>
      <c r="AA33" s="51">
        <v>6014</v>
      </c>
      <c r="AB33" s="51">
        <v>6128</v>
      </c>
      <c r="AC33" s="51">
        <v>5623</v>
      </c>
      <c r="AD33" s="51">
        <v>5016</v>
      </c>
      <c r="AE33" s="51">
        <v>4760</v>
      </c>
      <c r="AF33" s="51">
        <v>4407</v>
      </c>
      <c r="AG33" s="51">
        <v>3810</v>
      </c>
      <c r="AH33" s="51">
        <v>3196</v>
      </c>
      <c r="AI33" s="51">
        <v>2546</v>
      </c>
      <c r="AJ33" s="51">
        <v>2226</v>
      </c>
      <c r="AK33" s="51">
        <v>1615</v>
      </c>
      <c r="AL33" s="51">
        <v>1242</v>
      </c>
      <c r="AM33" s="51">
        <v>824</v>
      </c>
      <c r="AN33" s="51">
        <v>595</v>
      </c>
      <c r="AO33" s="51">
        <v>357</v>
      </c>
      <c r="AP33" s="51">
        <v>155</v>
      </c>
      <c r="AQ33" s="51">
        <v>43</v>
      </c>
      <c r="AR33" s="51">
        <v>11</v>
      </c>
      <c r="AS33" s="51">
        <v>60</v>
      </c>
    </row>
    <row r="34" spans="1:45">
      <c r="A34" t="s">
        <v>95</v>
      </c>
      <c r="B34" s="51">
        <v>4424</v>
      </c>
      <c r="C34" s="51">
        <v>4636</v>
      </c>
      <c r="D34" s="51">
        <v>4626</v>
      </c>
      <c r="E34" s="51">
        <v>4306</v>
      </c>
      <c r="F34" s="51">
        <v>3833</v>
      </c>
      <c r="G34" s="51">
        <v>3518</v>
      </c>
      <c r="H34" s="51">
        <v>3079</v>
      </c>
      <c r="I34" s="51">
        <v>3023</v>
      </c>
      <c r="J34" s="51">
        <v>2735</v>
      </c>
      <c r="K34" s="51">
        <v>2347</v>
      </c>
      <c r="L34" s="51">
        <v>2037</v>
      </c>
      <c r="M34" s="51">
        <v>1408</v>
      </c>
      <c r="N34" s="51">
        <v>1105</v>
      </c>
      <c r="O34" s="51">
        <v>868</v>
      </c>
      <c r="P34" s="51">
        <v>578</v>
      </c>
      <c r="Q34" s="51">
        <v>403</v>
      </c>
      <c r="R34" s="51">
        <v>258</v>
      </c>
      <c r="S34" s="51">
        <v>138</v>
      </c>
      <c r="T34" s="51">
        <v>59</v>
      </c>
      <c r="U34" s="51">
        <v>22</v>
      </c>
      <c r="V34" s="51">
        <v>1</v>
      </c>
      <c r="W34" s="51">
        <v>15</v>
      </c>
      <c r="X34" s="51">
        <v>4263</v>
      </c>
      <c r="Y34" s="51">
        <v>4419</v>
      </c>
      <c r="Z34" s="51">
        <v>4420</v>
      </c>
      <c r="AA34" s="51">
        <v>4230</v>
      </c>
      <c r="AB34" s="51">
        <v>4227</v>
      </c>
      <c r="AC34" s="51">
        <v>4029</v>
      </c>
      <c r="AD34" s="51">
        <v>3729</v>
      </c>
      <c r="AE34" s="51">
        <v>3366</v>
      </c>
      <c r="AF34" s="51">
        <v>3089</v>
      </c>
      <c r="AG34" s="51">
        <v>2594</v>
      </c>
      <c r="AH34" s="51">
        <v>2176</v>
      </c>
      <c r="AI34" s="51">
        <v>1563</v>
      </c>
      <c r="AJ34" s="51">
        <v>1270</v>
      </c>
      <c r="AK34" s="51">
        <v>943</v>
      </c>
      <c r="AL34" s="51">
        <v>642</v>
      </c>
      <c r="AM34" s="51">
        <v>468</v>
      </c>
      <c r="AN34" s="51">
        <v>331</v>
      </c>
      <c r="AO34" s="51">
        <v>232</v>
      </c>
      <c r="AP34" s="51">
        <v>95</v>
      </c>
      <c r="AQ34" s="51">
        <v>30</v>
      </c>
      <c r="AR34" s="51">
        <v>6</v>
      </c>
      <c r="AS34" s="51">
        <v>17</v>
      </c>
    </row>
    <row r="35" spans="1:45">
      <c r="A35" t="s">
        <v>96</v>
      </c>
      <c r="B35" s="51">
        <v>6465</v>
      </c>
      <c r="C35" s="51">
        <v>6620</v>
      </c>
      <c r="D35" s="51">
        <v>6770</v>
      </c>
      <c r="E35" s="51">
        <v>6547</v>
      </c>
      <c r="F35" s="51">
        <v>5423</v>
      </c>
      <c r="G35" s="51">
        <v>4795</v>
      </c>
      <c r="H35" s="51">
        <v>4066</v>
      </c>
      <c r="I35" s="51">
        <v>3682</v>
      </c>
      <c r="J35" s="51">
        <v>3434</v>
      </c>
      <c r="K35" s="51">
        <v>3031</v>
      </c>
      <c r="L35" s="51">
        <v>2453</v>
      </c>
      <c r="M35" s="51">
        <v>1903</v>
      </c>
      <c r="N35" s="51">
        <v>1731</v>
      </c>
      <c r="O35" s="51">
        <v>1264</v>
      </c>
      <c r="P35" s="51">
        <v>887</v>
      </c>
      <c r="Q35" s="51">
        <v>632</v>
      </c>
      <c r="R35" s="51">
        <v>468</v>
      </c>
      <c r="S35" s="51">
        <v>298</v>
      </c>
      <c r="T35" s="51">
        <v>100</v>
      </c>
      <c r="U35" s="51">
        <v>35</v>
      </c>
      <c r="V35" s="51">
        <v>8</v>
      </c>
      <c r="W35" s="51">
        <v>40</v>
      </c>
      <c r="X35" s="51">
        <v>6421</v>
      </c>
      <c r="Y35" s="51">
        <v>6342</v>
      </c>
      <c r="Z35" s="51">
        <v>6534</v>
      </c>
      <c r="AA35" s="51">
        <v>6693</v>
      </c>
      <c r="AB35" s="51">
        <v>6342</v>
      </c>
      <c r="AC35" s="51">
        <v>6066</v>
      </c>
      <c r="AD35" s="51">
        <v>5238</v>
      </c>
      <c r="AE35" s="51">
        <v>4563</v>
      </c>
      <c r="AF35" s="51">
        <v>4145</v>
      </c>
      <c r="AG35" s="51">
        <v>3482</v>
      </c>
      <c r="AH35" s="51">
        <v>3115</v>
      </c>
      <c r="AI35" s="51">
        <v>2468</v>
      </c>
      <c r="AJ35" s="51">
        <v>1997</v>
      </c>
      <c r="AK35" s="51">
        <v>1368</v>
      </c>
      <c r="AL35" s="51">
        <v>1052</v>
      </c>
      <c r="AM35" s="51">
        <v>793</v>
      </c>
      <c r="AN35" s="51">
        <v>577</v>
      </c>
      <c r="AO35" s="51">
        <v>394</v>
      </c>
      <c r="AP35" s="51">
        <v>180</v>
      </c>
      <c r="AQ35" s="51">
        <v>59</v>
      </c>
      <c r="AR35" s="51">
        <v>11</v>
      </c>
      <c r="AS35" s="51">
        <v>44</v>
      </c>
    </row>
    <row r="36" spans="1:45">
      <c r="A36" t="s">
        <v>97</v>
      </c>
      <c r="B36" s="51">
        <v>290</v>
      </c>
      <c r="C36" s="51">
        <v>262</v>
      </c>
      <c r="D36" s="51">
        <v>294</v>
      </c>
      <c r="E36" s="51">
        <v>290</v>
      </c>
      <c r="F36" s="51">
        <v>226</v>
      </c>
      <c r="G36" s="51">
        <v>214</v>
      </c>
      <c r="H36" s="51">
        <v>149</v>
      </c>
      <c r="I36" s="51">
        <v>148</v>
      </c>
      <c r="J36" s="51">
        <v>142</v>
      </c>
      <c r="K36" s="51">
        <v>124</v>
      </c>
      <c r="L36" s="51">
        <v>132</v>
      </c>
      <c r="M36" s="51">
        <v>110</v>
      </c>
      <c r="N36" s="51">
        <v>84</v>
      </c>
      <c r="O36" s="51">
        <v>65</v>
      </c>
      <c r="P36" s="51">
        <v>55</v>
      </c>
      <c r="Q36" s="51">
        <v>36</v>
      </c>
      <c r="R36" s="51">
        <v>35</v>
      </c>
      <c r="S36" s="51">
        <v>20</v>
      </c>
      <c r="T36" s="51">
        <v>11</v>
      </c>
      <c r="U36" s="51">
        <v>6</v>
      </c>
      <c r="V36" s="51">
        <v>0</v>
      </c>
      <c r="W36" s="51">
        <v>0</v>
      </c>
      <c r="X36" s="51">
        <v>286</v>
      </c>
      <c r="Y36" s="51">
        <v>289</v>
      </c>
      <c r="Z36" s="51">
        <v>269</v>
      </c>
      <c r="AA36" s="51">
        <v>279</v>
      </c>
      <c r="AB36" s="51">
        <v>255</v>
      </c>
      <c r="AC36" s="51">
        <v>247</v>
      </c>
      <c r="AD36" s="51">
        <v>208</v>
      </c>
      <c r="AE36" s="51">
        <v>183</v>
      </c>
      <c r="AF36" s="51">
        <v>175</v>
      </c>
      <c r="AG36" s="51">
        <v>172</v>
      </c>
      <c r="AH36" s="51">
        <v>132</v>
      </c>
      <c r="AI36" s="51">
        <v>121</v>
      </c>
      <c r="AJ36" s="51">
        <v>91</v>
      </c>
      <c r="AK36" s="51">
        <v>72</v>
      </c>
      <c r="AL36" s="51">
        <v>80</v>
      </c>
      <c r="AM36" s="51">
        <v>67</v>
      </c>
      <c r="AN36" s="51">
        <v>57</v>
      </c>
      <c r="AO36" s="51">
        <v>35</v>
      </c>
      <c r="AP36" s="51">
        <v>9</v>
      </c>
      <c r="AQ36" s="51">
        <v>2</v>
      </c>
      <c r="AR36" s="51">
        <v>1</v>
      </c>
      <c r="AS36" s="51">
        <v>0</v>
      </c>
    </row>
    <row r="37" spans="1:45">
      <c r="A37" t="s">
        <v>98</v>
      </c>
      <c r="B37" s="51">
        <v>3711</v>
      </c>
      <c r="C37" s="51">
        <v>3993</v>
      </c>
      <c r="D37" s="51">
        <v>3997</v>
      </c>
      <c r="E37" s="51">
        <v>3787</v>
      </c>
      <c r="F37" s="51">
        <v>3349</v>
      </c>
      <c r="G37" s="51">
        <v>2953</v>
      </c>
      <c r="H37" s="51">
        <v>2594</v>
      </c>
      <c r="I37" s="51">
        <v>2692</v>
      </c>
      <c r="J37" s="51">
        <v>2364</v>
      </c>
      <c r="K37" s="51">
        <v>2202</v>
      </c>
      <c r="L37" s="51">
        <v>1892</v>
      </c>
      <c r="M37" s="51">
        <v>1491</v>
      </c>
      <c r="N37" s="51">
        <v>1275</v>
      </c>
      <c r="O37" s="51">
        <v>1007</v>
      </c>
      <c r="P37" s="51">
        <v>710</v>
      </c>
      <c r="Q37" s="51">
        <v>503</v>
      </c>
      <c r="R37" s="51">
        <v>320</v>
      </c>
      <c r="S37" s="51">
        <v>198</v>
      </c>
      <c r="T37" s="51">
        <v>85</v>
      </c>
      <c r="U37" s="51">
        <v>33</v>
      </c>
      <c r="V37" s="51">
        <v>1</v>
      </c>
      <c r="W37" s="51">
        <v>5</v>
      </c>
      <c r="X37" s="51">
        <v>3728</v>
      </c>
      <c r="Y37" s="51">
        <v>4054</v>
      </c>
      <c r="Z37" s="51">
        <v>3968</v>
      </c>
      <c r="AA37" s="51">
        <v>3838</v>
      </c>
      <c r="AB37" s="51">
        <v>3600</v>
      </c>
      <c r="AC37" s="51">
        <v>3600</v>
      </c>
      <c r="AD37" s="51">
        <v>3335</v>
      </c>
      <c r="AE37" s="51">
        <v>3120</v>
      </c>
      <c r="AF37" s="51">
        <v>2872</v>
      </c>
      <c r="AG37" s="51">
        <v>2494</v>
      </c>
      <c r="AH37" s="51">
        <v>2186</v>
      </c>
      <c r="AI37" s="51">
        <v>1774</v>
      </c>
      <c r="AJ37" s="51">
        <v>1444</v>
      </c>
      <c r="AK37" s="51">
        <v>1110</v>
      </c>
      <c r="AL37" s="51">
        <v>791</v>
      </c>
      <c r="AM37" s="51">
        <v>532</v>
      </c>
      <c r="AN37" s="51">
        <v>362</v>
      </c>
      <c r="AO37" s="51">
        <v>217</v>
      </c>
      <c r="AP37" s="51">
        <v>95</v>
      </c>
      <c r="AQ37" s="51">
        <v>44</v>
      </c>
      <c r="AR37" s="51">
        <v>7</v>
      </c>
      <c r="AS37" s="51">
        <v>7</v>
      </c>
    </row>
    <row r="38" spans="1:45">
      <c r="A38" t="s">
        <v>99</v>
      </c>
      <c r="B38" s="51">
        <v>267</v>
      </c>
      <c r="C38" s="51">
        <v>298</v>
      </c>
      <c r="D38" s="51">
        <v>220</v>
      </c>
      <c r="E38" s="51">
        <v>252</v>
      </c>
      <c r="F38" s="51">
        <v>225</v>
      </c>
      <c r="G38" s="51">
        <v>202</v>
      </c>
      <c r="H38" s="51">
        <v>219</v>
      </c>
      <c r="I38" s="51">
        <v>215</v>
      </c>
      <c r="J38" s="51">
        <v>201</v>
      </c>
      <c r="K38" s="51">
        <v>176</v>
      </c>
      <c r="L38" s="51">
        <v>138</v>
      </c>
      <c r="M38" s="51">
        <v>161</v>
      </c>
      <c r="N38" s="51">
        <v>147</v>
      </c>
      <c r="O38" s="51">
        <v>149</v>
      </c>
      <c r="P38" s="51">
        <v>108</v>
      </c>
      <c r="Q38" s="51">
        <v>82</v>
      </c>
      <c r="R38" s="51">
        <v>77</v>
      </c>
      <c r="S38" s="51">
        <v>53</v>
      </c>
      <c r="T38" s="51">
        <v>20</v>
      </c>
      <c r="U38" s="51">
        <v>9</v>
      </c>
      <c r="V38" s="51">
        <v>0</v>
      </c>
      <c r="W38" s="51">
        <v>0</v>
      </c>
      <c r="X38" s="51">
        <v>240</v>
      </c>
      <c r="Y38" s="51">
        <v>238</v>
      </c>
      <c r="Z38" s="51">
        <v>246</v>
      </c>
      <c r="AA38" s="51">
        <v>253</v>
      </c>
      <c r="AB38" s="51">
        <v>276</v>
      </c>
      <c r="AC38" s="51">
        <v>243</v>
      </c>
      <c r="AD38" s="51">
        <v>265</v>
      </c>
      <c r="AE38" s="51">
        <v>233</v>
      </c>
      <c r="AF38" s="51">
        <v>221</v>
      </c>
      <c r="AG38" s="51">
        <v>183</v>
      </c>
      <c r="AH38" s="51">
        <v>195</v>
      </c>
      <c r="AI38" s="51">
        <v>206</v>
      </c>
      <c r="AJ38" s="51">
        <v>177</v>
      </c>
      <c r="AK38" s="51">
        <v>143</v>
      </c>
      <c r="AL38" s="51">
        <v>125</v>
      </c>
      <c r="AM38" s="51">
        <v>105</v>
      </c>
      <c r="AN38" s="51">
        <v>78</v>
      </c>
      <c r="AO38" s="51">
        <v>42</v>
      </c>
      <c r="AP38" s="51">
        <v>18</v>
      </c>
      <c r="AQ38" s="51">
        <v>5</v>
      </c>
      <c r="AR38" s="51">
        <v>3</v>
      </c>
      <c r="AS38" s="51">
        <v>0</v>
      </c>
    </row>
    <row r="39" spans="1:45">
      <c r="A39" t="s">
        <v>155</v>
      </c>
      <c r="B39" s="51">
        <v>10045</v>
      </c>
      <c r="C39" s="51">
        <v>9828</v>
      </c>
      <c r="D39" s="51">
        <v>10129</v>
      </c>
      <c r="E39" s="51">
        <v>9729</v>
      </c>
      <c r="F39" s="51">
        <v>9091</v>
      </c>
      <c r="G39" s="51">
        <v>8446</v>
      </c>
      <c r="H39" s="51">
        <v>7538</v>
      </c>
      <c r="I39" s="51">
        <v>7180</v>
      </c>
      <c r="J39" s="51">
        <v>6409</v>
      </c>
      <c r="K39" s="51">
        <v>5453</v>
      </c>
      <c r="L39" s="51">
        <v>4351</v>
      </c>
      <c r="M39" s="51">
        <v>3306</v>
      </c>
      <c r="N39" s="51">
        <v>2739</v>
      </c>
      <c r="O39" s="51">
        <v>2167</v>
      </c>
      <c r="P39" s="51">
        <v>1371</v>
      </c>
      <c r="Q39" s="51">
        <v>1014</v>
      </c>
      <c r="R39" s="51">
        <v>629</v>
      </c>
      <c r="S39" s="51">
        <v>407</v>
      </c>
      <c r="T39" s="51">
        <v>153</v>
      </c>
      <c r="U39" s="51">
        <v>52</v>
      </c>
      <c r="V39" s="51">
        <v>4</v>
      </c>
      <c r="W39" s="51">
        <v>32</v>
      </c>
      <c r="X39" s="51">
        <v>10005</v>
      </c>
      <c r="Y39" s="51">
        <v>9669</v>
      </c>
      <c r="Z39" s="51">
        <v>9835</v>
      </c>
      <c r="AA39" s="51">
        <v>9678</v>
      </c>
      <c r="AB39" s="51">
        <v>9051</v>
      </c>
      <c r="AC39" s="51">
        <v>8536</v>
      </c>
      <c r="AD39" s="51">
        <v>8364</v>
      </c>
      <c r="AE39" s="51">
        <v>7546</v>
      </c>
      <c r="AF39" s="51">
        <v>6985</v>
      </c>
      <c r="AG39" s="51">
        <v>5606</v>
      </c>
      <c r="AH39" s="51">
        <v>4838</v>
      </c>
      <c r="AI39" s="51">
        <v>3605</v>
      </c>
      <c r="AJ39" s="51">
        <v>3135</v>
      </c>
      <c r="AK39" s="51">
        <v>2327</v>
      </c>
      <c r="AL39" s="51">
        <v>1610</v>
      </c>
      <c r="AM39" s="51">
        <v>1114</v>
      </c>
      <c r="AN39" s="51">
        <v>771</v>
      </c>
      <c r="AO39" s="51">
        <v>462</v>
      </c>
      <c r="AP39" s="51">
        <v>214</v>
      </c>
      <c r="AQ39" s="51">
        <v>83</v>
      </c>
      <c r="AR39" s="51">
        <v>12</v>
      </c>
      <c r="AS39" s="51">
        <v>37</v>
      </c>
    </row>
    <row r="40" spans="1:45">
      <c r="A40" t="s">
        <v>101</v>
      </c>
      <c r="B40" s="51">
        <v>477</v>
      </c>
      <c r="C40" s="51">
        <v>478</v>
      </c>
      <c r="D40" s="51">
        <v>513</v>
      </c>
      <c r="E40" s="51">
        <v>492</v>
      </c>
      <c r="F40" s="51">
        <v>389</v>
      </c>
      <c r="G40" s="51">
        <v>376</v>
      </c>
      <c r="H40" s="51">
        <v>356</v>
      </c>
      <c r="I40" s="51">
        <v>354</v>
      </c>
      <c r="J40" s="51">
        <v>322</v>
      </c>
      <c r="K40" s="51">
        <v>285</v>
      </c>
      <c r="L40" s="51">
        <v>278</v>
      </c>
      <c r="M40" s="51">
        <v>257</v>
      </c>
      <c r="N40" s="51">
        <v>215</v>
      </c>
      <c r="O40" s="51">
        <v>191</v>
      </c>
      <c r="P40" s="51">
        <v>190</v>
      </c>
      <c r="Q40" s="51">
        <v>117</v>
      </c>
      <c r="R40" s="51">
        <v>89</v>
      </c>
      <c r="S40" s="51">
        <v>66</v>
      </c>
      <c r="T40" s="51">
        <v>30</v>
      </c>
      <c r="U40" s="51">
        <v>17</v>
      </c>
      <c r="V40" s="51">
        <v>1</v>
      </c>
      <c r="W40" s="51">
        <v>1</v>
      </c>
      <c r="X40" s="51">
        <v>431</v>
      </c>
      <c r="Y40" s="51">
        <v>473</v>
      </c>
      <c r="Z40" s="51">
        <v>464</v>
      </c>
      <c r="AA40" s="51">
        <v>463</v>
      </c>
      <c r="AB40" s="51">
        <v>432</v>
      </c>
      <c r="AC40" s="51">
        <v>422</v>
      </c>
      <c r="AD40" s="51">
        <v>410</v>
      </c>
      <c r="AE40" s="51">
        <v>407</v>
      </c>
      <c r="AF40" s="51">
        <v>390</v>
      </c>
      <c r="AG40" s="51">
        <v>304</v>
      </c>
      <c r="AH40" s="51">
        <v>295</v>
      </c>
      <c r="AI40" s="51">
        <v>279</v>
      </c>
      <c r="AJ40" s="51">
        <v>271</v>
      </c>
      <c r="AK40" s="51">
        <v>220</v>
      </c>
      <c r="AL40" s="51">
        <v>182</v>
      </c>
      <c r="AM40" s="51">
        <v>110</v>
      </c>
      <c r="AN40" s="51">
        <v>125</v>
      </c>
      <c r="AO40" s="51">
        <v>77</v>
      </c>
      <c r="AP40" s="51">
        <v>37</v>
      </c>
      <c r="AQ40" s="51">
        <v>11</v>
      </c>
      <c r="AR40" s="51">
        <v>4</v>
      </c>
      <c r="AS40" s="51">
        <v>3</v>
      </c>
    </row>
    <row r="41" spans="1:45">
      <c r="A41" t="s">
        <v>102</v>
      </c>
      <c r="B41" s="51">
        <v>1394</v>
      </c>
      <c r="C41" s="51">
        <v>1537</v>
      </c>
      <c r="D41" s="51">
        <v>1501</v>
      </c>
      <c r="E41" s="51">
        <v>1397</v>
      </c>
      <c r="F41" s="51">
        <v>1392</v>
      </c>
      <c r="G41" s="51">
        <v>1336</v>
      </c>
      <c r="H41" s="51">
        <v>1180</v>
      </c>
      <c r="I41" s="51">
        <v>1103</v>
      </c>
      <c r="J41" s="51">
        <v>1041</v>
      </c>
      <c r="K41" s="51">
        <v>992</v>
      </c>
      <c r="L41" s="51">
        <v>924</v>
      </c>
      <c r="M41" s="51">
        <v>736</v>
      </c>
      <c r="N41" s="51">
        <v>725</v>
      </c>
      <c r="O41" s="51">
        <v>676</v>
      </c>
      <c r="P41" s="51">
        <v>494</v>
      </c>
      <c r="Q41" s="51">
        <v>414</v>
      </c>
      <c r="R41" s="51">
        <v>291</v>
      </c>
      <c r="S41" s="51">
        <v>146</v>
      </c>
      <c r="T41" s="51">
        <v>87</v>
      </c>
      <c r="U41" s="51">
        <v>32</v>
      </c>
      <c r="V41" s="51">
        <v>1</v>
      </c>
      <c r="W41" s="51">
        <v>1</v>
      </c>
      <c r="X41" s="51">
        <v>1370</v>
      </c>
      <c r="Y41" s="51">
        <v>1534</v>
      </c>
      <c r="Z41" s="51">
        <v>1465</v>
      </c>
      <c r="AA41" s="51">
        <v>1352</v>
      </c>
      <c r="AB41" s="51">
        <v>1435</v>
      </c>
      <c r="AC41" s="51">
        <v>1452</v>
      </c>
      <c r="AD41" s="51">
        <v>1406</v>
      </c>
      <c r="AE41" s="51">
        <v>1300</v>
      </c>
      <c r="AF41" s="51">
        <v>1208</v>
      </c>
      <c r="AG41" s="51">
        <v>1036</v>
      </c>
      <c r="AH41" s="51">
        <v>1022</v>
      </c>
      <c r="AI41" s="51">
        <v>886</v>
      </c>
      <c r="AJ41" s="51">
        <v>864</v>
      </c>
      <c r="AK41" s="51">
        <v>665</v>
      </c>
      <c r="AL41" s="51">
        <v>522</v>
      </c>
      <c r="AM41" s="51">
        <v>411</v>
      </c>
      <c r="AN41" s="51">
        <v>265</v>
      </c>
      <c r="AO41" s="51">
        <v>190</v>
      </c>
      <c r="AP41" s="51">
        <v>83</v>
      </c>
      <c r="AQ41" s="51">
        <v>38</v>
      </c>
      <c r="AR41" s="51">
        <v>1</v>
      </c>
      <c r="AS41" s="51">
        <v>0</v>
      </c>
    </row>
    <row r="42" spans="1:45">
      <c r="A42" t="s">
        <v>103</v>
      </c>
      <c r="B42" s="51">
        <v>1062</v>
      </c>
      <c r="C42" s="51">
        <v>1030</v>
      </c>
      <c r="D42" s="51">
        <v>1027</v>
      </c>
      <c r="E42" s="51">
        <v>1090</v>
      </c>
      <c r="F42" s="51">
        <v>958</v>
      </c>
      <c r="G42" s="51">
        <v>806</v>
      </c>
      <c r="H42" s="51">
        <v>636</v>
      </c>
      <c r="I42" s="51">
        <v>577</v>
      </c>
      <c r="J42" s="51">
        <v>552</v>
      </c>
      <c r="K42" s="51">
        <v>461</v>
      </c>
      <c r="L42" s="51">
        <v>349</v>
      </c>
      <c r="M42" s="51">
        <v>276</v>
      </c>
      <c r="N42" s="51">
        <v>244</v>
      </c>
      <c r="O42" s="51">
        <v>204</v>
      </c>
      <c r="P42" s="51">
        <v>138</v>
      </c>
      <c r="Q42" s="51">
        <v>95</v>
      </c>
      <c r="R42" s="51">
        <v>61</v>
      </c>
      <c r="S42" s="51">
        <v>62</v>
      </c>
      <c r="T42" s="51">
        <v>23</v>
      </c>
      <c r="U42" s="51">
        <v>7</v>
      </c>
      <c r="V42" s="51">
        <v>1</v>
      </c>
      <c r="W42" s="51">
        <v>1</v>
      </c>
      <c r="X42" s="51">
        <v>1035</v>
      </c>
      <c r="Y42" s="51">
        <v>972</v>
      </c>
      <c r="Z42" s="51">
        <v>1082</v>
      </c>
      <c r="AA42" s="51">
        <v>1037</v>
      </c>
      <c r="AB42" s="51">
        <v>1000</v>
      </c>
      <c r="AC42" s="51">
        <v>910</v>
      </c>
      <c r="AD42" s="51">
        <v>748</v>
      </c>
      <c r="AE42" s="51">
        <v>674</v>
      </c>
      <c r="AF42" s="51">
        <v>595</v>
      </c>
      <c r="AG42" s="51">
        <v>495</v>
      </c>
      <c r="AH42" s="51">
        <v>400</v>
      </c>
      <c r="AI42" s="51">
        <v>342</v>
      </c>
      <c r="AJ42" s="51">
        <v>280</v>
      </c>
      <c r="AK42" s="51">
        <v>228</v>
      </c>
      <c r="AL42" s="51">
        <v>177</v>
      </c>
      <c r="AM42" s="51">
        <v>144</v>
      </c>
      <c r="AN42" s="51">
        <v>102</v>
      </c>
      <c r="AO42" s="51">
        <v>64</v>
      </c>
      <c r="AP42" s="51">
        <v>39</v>
      </c>
      <c r="AQ42" s="51">
        <v>20</v>
      </c>
      <c r="AR42" s="51">
        <v>1</v>
      </c>
      <c r="AS42" s="51">
        <v>2</v>
      </c>
    </row>
    <row r="43" spans="1:45">
      <c r="A43" t="s">
        <v>104</v>
      </c>
      <c r="B43" s="51">
        <v>2158</v>
      </c>
      <c r="C43" s="51">
        <v>2366</v>
      </c>
      <c r="D43" s="51">
        <v>2428</v>
      </c>
      <c r="E43" s="51">
        <v>2563</v>
      </c>
      <c r="F43" s="51">
        <v>2540</v>
      </c>
      <c r="G43" s="51">
        <v>2121</v>
      </c>
      <c r="H43" s="51">
        <v>2149</v>
      </c>
      <c r="I43" s="51">
        <v>2061</v>
      </c>
      <c r="J43" s="51">
        <v>2132</v>
      </c>
      <c r="K43" s="51">
        <v>2023</v>
      </c>
      <c r="L43" s="51">
        <v>1770</v>
      </c>
      <c r="M43" s="51">
        <v>1349</v>
      </c>
      <c r="N43" s="51">
        <v>1185</v>
      </c>
      <c r="O43" s="51">
        <v>929</v>
      </c>
      <c r="P43" s="51">
        <v>714</v>
      </c>
      <c r="Q43" s="51">
        <v>500</v>
      </c>
      <c r="R43" s="51">
        <v>356</v>
      </c>
      <c r="S43" s="51">
        <v>192</v>
      </c>
      <c r="T43" s="51">
        <v>75</v>
      </c>
      <c r="U43" s="51">
        <v>17</v>
      </c>
      <c r="V43" s="51">
        <v>4</v>
      </c>
      <c r="W43" s="51">
        <v>0</v>
      </c>
      <c r="X43" s="51">
        <v>2259</v>
      </c>
      <c r="Y43" s="51">
        <v>2159</v>
      </c>
      <c r="Z43" s="51">
        <v>2373</v>
      </c>
      <c r="AA43" s="51">
        <v>2654</v>
      </c>
      <c r="AB43" s="51">
        <v>2569</v>
      </c>
      <c r="AC43" s="51">
        <v>2329</v>
      </c>
      <c r="AD43" s="51">
        <v>2417</v>
      </c>
      <c r="AE43" s="51">
        <v>2286</v>
      </c>
      <c r="AF43" s="51">
        <v>2388</v>
      </c>
      <c r="AG43" s="51">
        <v>2196</v>
      </c>
      <c r="AH43" s="51">
        <v>2066</v>
      </c>
      <c r="AI43" s="51">
        <v>1534</v>
      </c>
      <c r="AJ43" s="51">
        <v>1372</v>
      </c>
      <c r="AK43" s="51">
        <v>1135</v>
      </c>
      <c r="AL43" s="51">
        <v>774</v>
      </c>
      <c r="AM43" s="51">
        <v>577</v>
      </c>
      <c r="AN43" s="51">
        <v>416</v>
      </c>
      <c r="AO43" s="51">
        <v>215</v>
      </c>
      <c r="AP43" s="51">
        <v>97</v>
      </c>
      <c r="AQ43" s="51">
        <v>41</v>
      </c>
      <c r="AR43" s="51">
        <v>5</v>
      </c>
      <c r="AS43" s="51">
        <v>0</v>
      </c>
    </row>
    <row r="44" spans="1:45">
      <c r="A44" t="s">
        <v>105</v>
      </c>
      <c r="B44" s="51">
        <v>6451</v>
      </c>
      <c r="C44" s="51">
        <v>6303</v>
      </c>
      <c r="D44" s="51">
        <v>6619</v>
      </c>
      <c r="E44" s="51">
        <v>6490</v>
      </c>
      <c r="F44" s="51">
        <v>6216</v>
      </c>
      <c r="G44" s="51">
        <v>5526</v>
      </c>
      <c r="H44" s="51">
        <v>5154</v>
      </c>
      <c r="I44" s="51">
        <v>4782</v>
      </c>
      <c r="J44" s="51">
        <v>4567</v>
      </c>
      <c r="K44" s="51">
        <v>4113</v>
      </c>
      <c r="L44" s="51">
        <v>3579</v>
      </c>
      <c r="M44" s="51">
        <v>3022</v>
      </c>
      <c r="N44" s="51">
        <v>2706</v>
      </c>
      <c r="O44" s="51">
        <v>2137</v>
      </c>
      <c r="P44" s="51">
        <v>1614</v>
      </c>
      <c r="Q44" s="51">
        <v>1242</v>
      </c>
      <c r="R44" s="51">
        <v>890</v>
      </c>
      <c r="S44" s="51">
        <v>522</v>
      </c>
      <c r="T44" s="51">
        <v>260</v>
      </c>
      <c r="U44" s="51">
        <v>73</v>
      </c>
      <c r="V44" s="51">
        <v>7</v>
      </c>
      <c r="W44" s="51">
        <v>31</v>
      </c>
      <c r="X44" s="51">
        <v>6127</v>
      </c>
      <c r="Y44" s="51">
        <v>6404</v>
      </c>
      <c r="Z44" s="51">
        <v>6564</v>
      </c>
      <c r="AA44" s="51">
        <v>6524</v>
      </c>
      <c r="AB44" s="51">
        <v>6434</v>
      </c>
      <c r="AC44" s="51">
        <v>5921</v>
      </c>
      <c r="AD44" s="51">
        <v>5886</v>
      </c>
      <c r="AE44" s="51">
        <v>5312</v>
      </c>
      <c r="AF44" s="51">
        <v>5131</v>
      </c>
      <c r="AG44" s="51">
        <v>4708</v>
      </c>
      <c r="AH44" s="51">
        <v>4319</v>
      </c>
      <c r="AI44" s="51">
        <v>3653</v>
      </c>
      <c r="AJ44" s="51">
        <v>3118</v>
      </c>
      <c r="AK44" s="51">
        <v>2453</v>
      </c>
      <c r="AL44" s="51">
        <v>1814</v>
      </c>
      <c r="AM44" s="51">
        <v>1276</v>
      </c>
      <c r="AN44" s="51">
        <v>1029</v>
      </c>
      <c r="AO44" s="51">
        <v>601</v>
      </c>
      <c r="AP44" s="51">
        <v>322</v>
      </c>
      <c r="AQ44" s="51">
        <v>106</v>
      </c>
      <c r="AR44" s="51">
        <v>15</v>
      </c>
      <c r="AS44" s="51">
        <v>33</v>
      </c>
    </row>
    <row r="45" spans="1:45">
      <c r="A45" t="s">
        <v>106</v>
      </c>
      <c r="B45" s="51">
        <v>1059</v>
      </c>
      <c r="C45" s="51">
        <v>1105</v>
      </c>
      <c r="D45" s="51">
        <v>1047</v>
      </c>
      <c r="E45" s="51">
        <v>1083</v>
      </c>
      <c r="F45" s="51">
        <v>815</v>
      </c>
      <c r="G45" s="51">
        <v>732</v>
      </c>
      <c r="H45" s="51">
        <v>564</v>
      </c>
      <c r="I45" s="51">
        <v>568</v>
      </c>
      <c r="J45" s="51">
        <v>534</v>
      </c>
      <c r="K45" s="51">
        <v>460</v>
      </c>
      <c r="L45" s="51">
        <v>441</v>
      </c>
      <c r="M45" s="51">
        <v>342</v>
      </c>
      <c r="N45" s="51">
        <v>304</v>
      </c>
      <c r="O45" s="51">
        <v>262</v>
      </c>
      <c r="P45" s="51">
        <v>205</v>
      </c>
      <c r="Q45" s="51">
        <v>173</v>
      </c>
      <c r="R45" s="51">
        <v>98</v>
      </c>
      <c r="S45" s="51">
        <v>83</v>
      </c>
      <c r="T45" s="51">
        <v>42</v>
      </c>
      <c r="U45" s="51">
        <v>16</v>
      </c>
      <c r="V45" s="51">
        <v>2</v>
      </c>
      <c r="W45" s="51">
        <v>0</v>
      </c>
      <c r="X45" s="51">
        <v>1095</v>
      </c>
      <c r="Y45" s="51">
        <v>1076</v>
      </c>
      <c r="Z45" s="51">
        <v>1105</v>
      </c>
      <c r="AA45" s="51">
        <v>1088</v>
      </c>
      <c r="AB45" s="51">
        <v>1014</v>
      </c>
      <c r="AC45" s="51">
        <v>895</v>
      </c>
      <c r="AD45" s="51">
        <v>753</v>
      </c>
      <c r="AE45" s="51">
        <v>705</v>
      </c>
      <c r="AF45" s="51">
        <v>631</v>
      </c>
      <c r="AG45" s="51">
        <v>565</v>
      </c>
      <c r="AH45" s="51">
        <v>525</v>
      </c>
      <c r="AI45" s="51">
        <v>430</v>
      </c>
      <c r="AJ45" s="51">
        <v>374</v>
      </c>
      <c r="AK45" s="51">
        <v>293</v>
      </c>
      <c r="AL45" s="51">
        <v>242</v>
      </c>
      <c r="AM45" s="51">
        <v>182</v>
      </c>
      <c r="AN45" s="51">
        <v>140</v>
      </c>
      <c r="AO45" s="51">
        <v>114</v>
      </c>
      <c r="AP45" s="51">
        <v>53</v>
      </c>
      <c r="AQ45" s="51">
        <v>30</v>
      </c>
      <c r="AR45" s="51">
        <v>7</v>
      </c>
      <c r="AS45" s="51">
        <v>1</v>
      </c>
    </row>
    <row r="46" spans="1:45">
      <c r="A46" t="s">
        <v>107</v>
      </c>
      <c r="B46" s="51">
        <v>3040</v>
      </c>
      <c r="C46" s="51">
        <v>3071</v>
      </c>
      <c r="D46" s="51">
        <v>3106</v>
      </c>
      <c r="E46" s="51">
        <v>3003</v>
      </c>
      <c r="F46" s="51">
        <v>2872</v>
      </c>
      <c r="G46" s="51">
        <v>2535</v>
      </c>
      <c r="H46" s="51">
        <v>2265</v>
      </c>
      <c r="I46" s="51">
        <v>2209</v>
      </c>
      <c r="J46" s="51">
        <v>2202</v>
      </c>
      <c r="K46" s="51">
        <v>1882</v>
      </c>
      <c r="L46" s="51">
        <v>1582</v>
      </c>
      <c r="M46" s="51">
        <v>1195</v>
      </c>
      <c r="N46" s="51">
        <v>991</v>
      </c>
      <c r="O46" s="51">
        <v>767</v>
      </c>
      <c r="P46" s="51">
        <v>505</v>
      </c>
      <c r="Q46" s="51">
        <v>333</v>
      </c>
      <c r="R46" s="51">
        <v>224</v>
      </c>
      <c r="S46" s="51">
        <v>120</v>
      </c>
      <c r="T46" s="51">
        <v>59</v>
      </c>
      <c r="U46" s="51">
        <v>16</v>
      </c>
      <c r="V46" s="51">
        <v>2</v>
      </c>
      <c r="W46" s="51">
        <v>8</v>
      </c>
      <c r="X46" s="51">
        <v>2857</v>
      </c>
      <c r="Y46" s="51">
        <v>3029</v>
      </c>
      <c r="Z46" s="51">
        <v>3017</v>
      </c>
      <c r="AA46" s="51">
        <v>2955</v>
      </c>
      <c r="AB46" s="51">
        <v>2890</v>
      </c>
      <c r="AC46" s="51">
        <v>2824</v>
      </c>
      <c r="AD46" s="51">
        <v>2590</v>
      </c>
      <c r="AE46" s="51">
        <v>2517</v>
      </c>
      <c r="AF46" s="51">
        <v>2453</v>
      </c>
      <c r="AG46" s="51">
        <v>2051</v>
      </c>
      <c r="AH46" s="51">
        <v>1845</v>
      </c>
      <c r="AI46" s="51">
        <v>1307</v>
      </c>
      <c r="AJ46" s="51">
        <v>1144</v>
      </c>
      <c r="AK46" s="51">
        <v>806</v>
      </c>
      <c r="AL46" s="51">
        <v>560</v>
      </c>
      <c r="AM46" s="51">
        <v>396</v>
      </c>
      <c r="AN46" s="51">
        <v>268</v>
      </c>
      <c r="AO46" s="51">
        <v>152</v>
      </c>
      <c r="AP46" s="51">
        <v>83</v>
      </c>
      <c r="AQ46" s="51">
        <v>44</v>
      </c>
      <c r="AR46" s="51">
        <v>5</v>
      </c>
      <c r="AS46" s="51">
        <v>11</v>
      </c>
    </row>
    <row r="47" spans="1:45">
      <c r="A47" t="s">
        <v>108</v>
      </c>
      <c r="B47" s="51">
        <v>563</v>
      </c>
      <c r="C47" s="51">
        <v>587</v>
      </c>
      <c r="D47" s="51">
        <v>588</v>
      </c>
      <c r="E47" s="51">
        <v>582</v>
      </c>
      <c r="F47" s="51">
        <v>331</v>
      </c>
      <c r="G47" s="51">
        <v>296</v>
      </c>
      <c r="H47" s="51">
        <v>274</v>
      </c>
      <c r="I47" s="51">
        <v>286</v>
      </c>
      <c r="J47" s="51">
        <v>285</v>
      </c>
      <c r="K47" s="51">
        <v>241</v>
      </c>
      <c r="L47" s="51">
        <v>253</v>
      </c>
      <c r="M47" s="51">
        <v>184</v>
      </c>
      <c r="N47" s="51">
        <v>196</v>
      </c>
      <c r="O47" s="51">
        <v>142</v>
      </c>
      <c r="P47" s="51">
        <v>134</v>
      </c>
      <c r="Q47" s="51">
        <v>129</v>
      </c>
      <c r="R47" s="51">
        <v>83</v>
      </c>
      <c r="S47" s="51">
        <v>66</v>
      </c>
      <c r="T47" s="51">
        <v>36</v>
      </c>
      <c r="U47" s="51">
        <v>14</v>
      </c>
      <c r="V47" s="51">
        <v>0</v>
      </c>
      <c r="W47" s="51">
        <v>0</v>
      </c>
      <c r="X47" s="51">
        <v>552</v>
      </c>
      <c r="Y47" s="51">
        <v>554</v>
      </c>
      <c r="Z47" s="51">
        <v>627</v>
      </c>
      <c r="AA47" s="51">
        <v>565</v>
      </c>
      <c r="AB47" s="51">
        <v>480</v>
      </c>
      <c r="AC47" s="51">
        <v>421</v>
      </c>
      <c r="AD47" s="51">
        <v>404</v>
      </c>
      <c r="AE47" s="51">
        <v>326</v>
      </c>
      <c r="AF47" s="51">
        <v>313</v>
      </c>
      <c r="AG47" s="51">
        <v>300</v>
      </c>
      <c r="AH47" s="51">
        <v>250</v>
      </c>
      <c r="AI47" s="51">
        <v>220</v>
      </c>
      <c r="AJ47" s="51">
        <v>208</v>
      </c>
      <c r="AK47" s="51">
        <v>175</v>
      </c>
      <c r="AL47" s="51">
        <v>139</v>
      </c>
      <c r="AM47" s="51">
        <v>122</v>
      </c>
      <c r="AN47" s="51">
        <v>93</v>
      </c>
      <c r="AO47" s="51">
        <v>72</v>
      </c>
      <c r="AP47" s="51">
        <v>34</v>
      </c>
      <c r="AQ47" s="51">
        <v>16</v>
      </c>
      <c r="AR47" s="51">
        <v>2</v>
      </c>
      <c r="AS47" s="51">
        <v>0</v>
      </c>
    </row>
    <row r="48" spans="1:45">
      <c r="A48" t="s">
        <v>109</v>
      </c>
      <c r="B48" s="51">
        <v>3020</v>
      </c>
      <c r="C48" s="51">
        <v>2836</v>
      </c>
      <c r="D48" s="51">
        <v>3046</v>
      </c>
      <c r="E48" s="51">
        <v>2818</v>
      </c>
      <c r="F48" s="51">
        <v>2498</v>
      </c>
      <c r="G48" s="51">
        <v>2051</v>
      </c>
      <c r="H48" s="51">
        <v>2109</v>
      </c>
      <c r="I48" s="51">
        <v>2095</v>
      </c>
      <c r="J48" s="51">
        <v>2136</v>
      </c>
      <c r="K48" s="51">
        <v>2027</v>
      </c>
      <c r="L48" s="51">
        <v>1600</v>
      </c>
      <c r="M48" s="51">
        <v>1322</v>
      </c>
      <c r="N48" s="51">
        <v>1291</v>
      </c>
      <c r="O48" s="51">
        <v>1183</v>
      </c>
      <c r="P48" s="51">
        <v>997</v>
      </c>
      <c r="Q48" s="51">
        <v>744</v>
      </c>
      <c r="R48" s="51">
        <v>503</v>
      </c>
      <c r="S48" s="51">
        <v>363</v>
      </c>
      <c r="T48" s="51">
        <v>159</v>
      </c>
      <c r="U48" s="51">
        <v>50</v>
      </c>
      <c r="V48" s="51">
        <v>8</v>
      </c>
      <c r="W48" s="51">
        <v>2</v>
      </c>
      <c r="X48" s="51">
        <v>2934</v>
      </c>
      <c r="Y48" s="51">
        <v>2808</v>
      </c>
      <c r="Z48" s="51">
        <v>2828</v>
      </c>
      <c r="AA48" s="51">
        <v>2864</v>
      </c>
      <c r="AB48" s="51">
        <v>2743</v>
      </c>
      <c r="AC48" s="51">
        <v>2574</v>
      </c>
      <c r="AD48" s="51">
        <v>2461</v>
      </c>
      <c r="AE48" s="51">
        <v>2494</v>
      </c>
      <c r="AF48" s="51">
        <v>2487</v>
      </c>
      <c r="AG48" s="51">
        <v>2239</v>
      </c>
      <c r="AH48" s="51">
        <v>1925</v>
      </c>
      <c r="AI48" s="51">
        <v>1611</v>
      </c>
      <c r="AJ48" s="51">
        <v>1544</v>
      </c>
      <c r="AK48" s="51">
        <v>1269</v>
      </c>
      <c r="AL48" s="51">
        <v>1072</v>
      </c>
      <c r="AM48" s="51">
        <v>809</v>
      </c>
      <c r="AN48" s="51">
        <v>581</v>
      </c>
      <c r="AO48" s="51">
        <v>404</v>
      </c>
      <c r="AP48" s="51">
        <v>151</v>
      </c>
      <c r="AQ48" s="51">
        <v>74</v>
      </c>
      <c r="AR48" s="51">
        <v>8</v>
      </c>
      <c r="AS48" s="5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Presentación</vt:lpstr>
      <vt:lpstr>G10_8</vt:lpstr>
      <vt:lpstr>GTO1990</vt:lpstr>
      <vt:lpstr>GTO1995</vt:lpstr>
      <vt:lpstr>GTO2000</vt:lpstr>
      <vt:lpstr>GTO2005</vt:lpstr>
      <vt:lpstr>GTO2010</vt:lpstr>
      <vt:lpstr>GTO2015</vt:lpstr>
      <vt:lpstr>GTO2020</vt:lpstr>
      <vt:lpstr>G10_8!Área_de_impresión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Pirámide de población</dc:title>
  <dc:creator>Mario Hernández Morales</dc:creator>
  <cp:keywords>Demografía</cp:keywords>
  <dc:description>© 2021 Instituto de Planeación, Estadística y Geografía.</dc:description>
  <cp:lastModifiedBy>Mario Hernández Morales</cp:lastModifiedBy>
  <cp:revision/>
  <dcterms:created xsi:type="dcterms:W3CDTF">1901-01-01T05:00:00Z</dcterms:created>
  <dcterms:modified xsi:type="dcterms:W3CDTF">2021-03-02T03:02:34Z</dcterms:modified>
</cp:coreProperties>
</file>